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470" documentId="13_ncr:1_{F6CB121F-512D-4AA6-A0C1-0FB36C537598}" xr6:coauthVersionLast="47" xr6:coauthVersionMax="47" xr10:uidLastSave="{038F15A9-D641-4A26-A738-BF9663CCCBA4}"/>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<sst xmlns="http://schemas.openxmlformats.org/spreadsheetml/2006/main" count="179044" uniqueCount="39114">
  <si>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</si>
  <si>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</si>
  <si>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</si>
  <si>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</si>
  <si>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</si>
  <si>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</si>
  <si>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</si>
  <si>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</si>
  <si>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</si>
  <si>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</si>
  <si>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</si>
  <si>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</si>
  <si>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</si>
  <si>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</si>
  <si>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</si>
  <si>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</si>
  <si>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</si>
  <si>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</si>
  <si>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</si>
  <si>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</si>
  <si>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</si>
  <si>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</si>
  <si>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</si>
  <si>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</si>
  <si>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</si>
  <si>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</si>
  <si>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</si>
  <si>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</si>
  <si>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</si>
  <si>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</si>
  <si>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</si>
  <si>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</si>
  <si>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</si>
  <si>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</si>
  <si>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</si>
  <si>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</si>
  <si>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</si>
  <si>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</si>
  <si>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</si>
  <si>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</si>
  <si>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</si>
  <si>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</si>
  <si>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</si>
  <si>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</si>
  <si>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</si>
  <si>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</si>
  <si>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</si>
  <si>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</si>
  <si>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</si>
  <si>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</si>
  <si>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</si>
  <si>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</si>
  <si>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</si>
  <si>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</si>
  <si>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</si>
  <si>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</si>
  <si>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</si>
  <si>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</si>
  <si>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</si>
  <si>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</si>
  <si>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</si>
  <si>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</si>
  <si>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</si>
  <si>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</si>
  <si>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</si>
  <si>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</si>
  <si>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</si>
  <si>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</si>
  <si>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</si>
  <si>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</si>
  <si>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</si>
  <si>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</si>
  <si>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</si>
  <si>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</si>
  <si>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</si>
  <si>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</si>
  <si>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</si>
  <si>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</si>
  <si>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</si>
  <si>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</si>
  <si>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</si>
  <si>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</si>
  <si>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</si>
  <si>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</si>
  <si>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</si>
  <si>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</si>
  <si>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</si>
  <si>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</si>
  <si>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</si>
  <si>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</si>
  <si>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</si>
  <si>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</si>
  <si>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</si>
  <si>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</si>
  <si>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</si>
  <si>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</si>
  <si>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</si>
  <si>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</si>
  <si>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</si>
  <si>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</si>
  <si>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</si>
  <si>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</si>
  <si>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</si>
  <si>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</si>
  <si>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</si>
  <si>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</si>
  <si>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</si>
  <si>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</si>
  <si>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</si>
  <si>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</si>
  <si>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</si>
  <si>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</si>
  <si>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</si>
  <si>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</si>
  <si>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</si>
  <si>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</si>
  <si>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</si>
  <si>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</si>
  <si>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</si>
  <si>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</si>
  <si>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</si>
  <si>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</si>
  <si>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</si>
  <si>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</si>
  <si>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</si>
  <si>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</si>
  <si>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</si>
  <si>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</si>
  <si>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</si>
  <si>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</si>
  <si>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</si>
  <si>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</si>
  <si>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</si>
  <si>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</si>
  <si>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</si>
  <si>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</si>
  <si>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</si>
  <si>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</si>
  <si>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</si>
  <si>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</si>
  <si>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</si>
  <si>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</si>
  <si>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</si>
  <si>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</si>
  <si>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</si>
  <si>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</si>
  <si>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</si>
  <si>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</si>
  <si>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</si>
  <si>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</si>
  <si>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</si>
  <si>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</si>
  <si>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</si>
  <si>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</si>
  <si>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</si>
  <si>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</si>
  <si>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</si>
  <si>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</si>
  <si>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</si>
  <si>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</si>
  <si>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</si>
  <si>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</si>
  <si>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</si>
  <si>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</si>
  <si>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</si>
  <si>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</si>
  <si>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</si>
  <si>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</si>
  <si>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</si>
  <si>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</si>
  <si>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</si>
  <si>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</si>
  <si>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</si>
  <si>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</si>
  <si>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</si>
  <si>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</si>
  <si>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</si>
  <si>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</si>
  <si>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</si>
  <si>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</si>
  <si>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</si>
  <si>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</si>
  <si>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</si>
  <si>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</si>
  <si>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</si>
  <si>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</si>
  <si>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</si>
  <si>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</si>
  <si>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</si>
  <si>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</si>
  <si>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</si>
  <si>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</si>
  <si>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</si>
  <si>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</si>
  <si>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</si>
  <si>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</si>
  <si>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</si>
  <si>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</si>
  <si>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</si>
  <si>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</si>
  <si>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</si>
  <si>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</si>
  <si>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</si>
  <si>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</si>
  <si>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</si>
  <si>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</si>
  <si>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</si>
  <si>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</si>
  <si>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</si>
  <si>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</si>
  <si>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</si>
  <si>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</si>
  <si>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</si>
  <si>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</si>
  <si>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</si>
  <si>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</si>
  <si>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</si>
  <si>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</si>
  <si>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</si>
  <si>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</si>
  <si>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</si>
  <si>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</si>
  <si>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</si>
  <si>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</si>
  <si>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</si>
  <si>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</si>
  <si>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</si>
  <si>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</si>
  <si>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</si>
  <si>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</si>
  <si>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</si>
  <si>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</si>
  <si>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</si>
  <si>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</si>
  <si>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</si>
  <si>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</si>
  <si>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</si>
  <si>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</si>
  <si>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</si>
  <si>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</si>
  <si>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</si>
  <si>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</si>
  <si>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</si>
  <si>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</si>
  <si>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</si>
  <si>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</si>
  <si>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</si>
  <si>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</si>
  <si>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</si>
  <si>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</si>
  <si>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</si>
  <si>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</si>
  <si>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</si>
  <si>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</si>
  <si>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</si>
  <si>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</si>
  <si>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</si>
  <si>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</si>
  <si>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</si>
  <si>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</si>
  <si>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</si>
  <si>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</si>
  <si>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</si>
  <si>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</si>
  <si>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</si>
  <si>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</si>
  <si>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</si>
  <si>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</si>
  <si>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</si>
  <si>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</si>
  <si>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</si>
  <si>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</si>
  <si>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</si>
  <si>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</si>
  <si>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</si>
  <si>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</si>
  <si>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</si>
  <si>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</si>
  <si>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</si>
  <si>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</si>
  <si>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</si>
  <si>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</si>
  <si>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</si>
  <si>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</si>
  <si>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</si>
  <si>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</si>
  <si>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</si>
  <si>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</si>
  <si>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</si>
  <si>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</si>
  <si>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</si>
  <si>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</si>
  <si>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</si>
  <si>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</si>
  <si>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</si>
  <si>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</si>
  <si>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</si>
  <si>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</si>
  <si>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</si>
  <si>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</si>
  <si>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</si>
  <si>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</si>
  <si>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</si>
  <si>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</si>
  <si>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</si>
  <si>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</si>
  <si>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</si>
  <si>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</si>
  <si>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</si>
  <si>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</si>
  <si>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</si>
  <si>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</si>
  <si>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</si>
  <si>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</si>
  <si>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</si>
  <si>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</si>
  <si>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</si>
  <si>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</si>
  <si>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</si>
  <si>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</si>
  <si>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</si>
  <si>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</si>
  <si>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</si>
  <si>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</si>
  <si>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</si>
  <si>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</si>
  <si>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</si>
  <si>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</si>
  <si>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</si>
  <si>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</si>
  <si>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</si>
  <si>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</si>
  <si>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</si>
  <si>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</si>
  <si>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</si>
  <si>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</si>
  <si>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</si>
  <si>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</si>
  <si>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</si>
  <si>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</si>
  <si>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</si>
  <si>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</si>
  <si>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</si>
  <si>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</si>
  <si>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</si>
  <si>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</si>
  <si>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</si>
  <si>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</si>
  <si>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</si>
  <si>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</si>
  <si>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</si>
  <si>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</si>
  <si>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</si>
  <si>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</si>
  <si>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</si>
  <si>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</si>
  <si>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</si>
  <si>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</si>
  <si>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</si>
  <si>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</si>
  <si>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</si>
  <si>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</si>
  <si>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</si>
  <si>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</si>
  <si>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</si>
  <si>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</si>
  <si>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</si>
  <si>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</si>
  <si>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</si>
  <si>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</si>
  <si>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</si>
  <si>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</si>
  <si>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</si>
  <si>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</si>
  <si>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</si>
  <si>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</si>
  <si>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</si>
  <si>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</si>
  <si>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</si>
  <si>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</si>
  <si>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</si>
  <si>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</si>
  <si>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</si>
  <si>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</si>
  <si>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</si>
  <si>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</si>
  <si>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</si>
  <si>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</si>
  <si>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</si>
  <si>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</si>
  <si>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</si>
  <si>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</si>
  <si>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</si>
  <si>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</si>
  <si>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</si>
  <si>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</si>
  <si>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</si>
  <si>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</si>
  <si>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</si>
  <si>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</si>
  <si>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</si>
  <si>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</si>
  <si>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</si>
  <si>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</si>
  <si>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</si>
  <si>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</si>
  <si>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</si>
  <si>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</si>
  <si>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</si>
  <si>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</si>
  <si>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</si>
  <si>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</si>
  <si>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</si>
  <si>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</si>
  <si>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</si>
  <si>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</si>
  <si>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</si>
  <si>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</si>
  <si>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</si>
  <si>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</si>
  <si>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</si>
  <si>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</si>
  <si>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</si>
  <si>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</si>
  <si>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</si>
  <si>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</si>
  <si>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</si>
  <si>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</si>
  <si>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</si>
  <si>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</si>
  <si>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</si>
  <si>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</si>
  <si>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</si>
  <si>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</si>
  <si>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</si>
  <si>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</si>
  <si>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</si>
  <si>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</si>
  <si>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</si>
  <si>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</si>
  <si>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</si>
  <si>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</si>
  <si>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</si>
  <si>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</si>
  <si>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</si>
  <si>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</si>
  <si>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</si>
  <si>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</si>
  <si>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</si>
  <si>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</si>
  <si>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</si>
  <si>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</si>
  <si>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</si>
  <si>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</si>
  <si>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</si>
  <si>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</si>
  <si>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</si>
  <si>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</si>
  <si>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</si>
  <si>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</si>
  <si>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</si>
  <si>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</si>
  <si>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</si>
  <si>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</si>
  <si>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</si>
  <si>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</si>
  <si>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</si>
  <si>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</si>
  <si>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</si>
  <si>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</si>
  <si>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</si>
  <si>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</si>
  <si>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</si>
  <si>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</si>
  <si>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</si>
  <si>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</si>
  <si>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</si>
  <si>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</si>
  <si>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</si>
  <si>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</si>
  <si>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</si>
  <si>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</si>
  <si>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</si>
  <si>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</si>
  <si>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</si>
  <si>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</si>
  <si>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</si>
  <si>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</si>
  <si>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</si>
  <si>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</si>
  <si>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</si>
  <si>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</si>
  <si>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</si>
  <si>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</si>
  <si>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</si>
  <si>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</si>
  <si>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</si>
  <si>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</si>
  <si>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</si>
  <si>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</si>
  <si>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</si>
  <si>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</si>
  <si>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</si>
  <si>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</si>
  <si>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</si>
  <si>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</si>
  <si>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</si>
  <si>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</si>
  <si>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</si>
  <si>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</si>
  <si>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</si>
  <si>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</si>
  <si>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</si>
  <si>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</si>
  <si>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</si>
  <si>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</si>
  <si>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</si>
  <si>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</si>
  <si>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</si>
  <si>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</si>
  <si>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</si>
  <si>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</si>
  <si>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</si>
  <si>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</si>
  <si>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</si>
  <si>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</si>
  <si>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</si>
  <si>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</si>
  <si>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</si>
  <si>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</si>
  <si>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</si>
  <si>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</si>
  <si>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</si>
  <si>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</si>
  <si>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</si>
  <si>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</si>
  <si>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</si>
  <si>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</si>
  <si>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</si>
  <si>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</si>
  <si>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</si>
  <si>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</si>
  <si>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</si>
  <si>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</si>
  <si>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</si>
  <si>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</si>
  <si>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</si>
  <si>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</si>
  <si>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</si>
  <si>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</si>
  <si>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</si>
  <si>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</si>
  <si>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</si>
  <si>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</si>
  <si>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</si>
  <si>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</si>
  <si>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</si>
  <si>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</si>
  <si>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</si>
  <si>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</si>
  <si>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</si>
  <si>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</si>
  <si>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</si>
  <si>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</si>
  <si>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</si>
  <si>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</si>
  <si>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</si>
  <si>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</si>
  <si>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</si>
  <si>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</si>
  <si>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</si>
  <si>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</si>
  <si>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</si>
  <si>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</si>
  <si>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</si>
  <si>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</si>
  <si>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</si>
  <si>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</si>
  <si>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</si>
  <si>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</si>
  <si>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</si>
  <si>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</si>
  <si>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</si>
  <si>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</si>
  <si>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</si>
  <si>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</si>
  <si>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</si>
  <si>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</si>
  <si>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</si>
  <si>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</si>
  <si>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</si>
  <si>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</si>
  <si>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</si>
  <si>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</si>
  <si>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</si>
  <si>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</si>
  <si>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</si>
  <si>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</si>
  <si>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</si>
  <si>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</si>
  <si>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</si>
  <si>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</si>
  <si>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</si>
  <si>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</si>
  <si>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</si>
  <si>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</si>
  <si>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</si>
  <si>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</si>
  <si>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</si>
  <si>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</si>
  <si>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</si>
  <si>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</si>
  <si>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</si>
  <si>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</si>
  <si>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</si>
  <si>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</si>
  <si>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</si>
  <si>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</si>
  <si>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</si>
  <si>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</si>
  <si>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</si>
  <si>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</si>
  <si>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</si>
  <si>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</si>
  <si>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</si>
  <si>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</si>
  <si>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</si>
  <si>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</si>
  <si>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</si>
  <si>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</si>
  <si>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</si>
  <si>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</si>
  <si>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</si>
  <si>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</si>
  <si>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</si>
  <si>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</si>
  <si>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</si>
  <si>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</si>
  <si>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</si>
  <si>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</si>
  <si>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</si>
  <si>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</si>
  <si>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</si>
  <si>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</si>
  <si>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</si>
  <si>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</si>
  <si>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</si>
  <si>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</si>
  <si>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</si>
  <si>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</si>
  <si>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</si>
  <si>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</si>
  <si>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</si>
  <si>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</si>
  <si>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</si>
  <si>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</si>
  <si>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</si>
  <si>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</si>
  <si>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</si>
  <si>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</si>
  <si>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</si>
  <si>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</si>
  <si>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</si>
  <si>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</si>
  <si>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</si>
  <si>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</si>
  <si>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</si>
  <si>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</si>
  <si>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</si>
  <si>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</si>
  <si>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</si>
  <si>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</si>
  <si>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</si>
  <si>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</si>
  <si>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</si>
  <si>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</si>
  <si>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</si>
  <si>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</si>
  <si>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</si>
  <si>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</si>
  <si>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</si>
  <si>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</si>
  <si>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</si>
  <si>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</si>
  <si>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</si>
  <si>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</si>
  <si>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</si>
  <si>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</si>
  <si>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</si>
  <si>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</si>
  <si>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</si>
  <si>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</si>
  <si>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</si>
  <si>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</si>
  <si>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</si>
  <si>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</si>
  <si>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</si>
  <si>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</si>
  <si>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</si>
  <si>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</si>
  <si>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</si>
  <si>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</si>
  <si>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</si>
  <si>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</si>
  <si>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</si>
  <si>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</si>
  <si>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</si>
  <si>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</si>
  <si>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</si>
  <si>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</si>
  <si>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</si>
  <si>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</si>
  <si>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</si>
  <si>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</si>
  <si>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</si>
  <si>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</si>
  <si>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</si>
  <si>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</si>
  <si>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</si>
  <si>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</si>
  <si>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</si>
  <si>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</si>
  <si>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</si>
  <si>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</si>
  <si>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</si>
  <si>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</si>
  <si>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</si>
  <si>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</si>
  <si>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</si>
  <si>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</si>
  <si>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</si>
  <si>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</si>
  <si>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</si>
  <si>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</si>
  <si>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</si>
  <si>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</si>
  <si>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</si>
  <si>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</si>
  <si>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</si>
  <si>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</si>
  <si>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</si>
  <si>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</si>
  <si>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</si>
  <si>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</si>
  <si>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</si>
  <si>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</si>
  <si>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</si>
  <si>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</si>
  <si>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</si>
  <si>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</si>
  <si>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</si>
  <si>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</si>
  <si>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</si>
  <si>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</si>
  <si>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</si>
  <si>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</si>
  <si>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</si>
  <si>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</si>
  <si>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</si>
  <si>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</si>
  <si>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</si>
  <si>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</si>
  <si>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</si>
  <si>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</si>
  <si>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</si>
  <si>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</si>
  <si>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</si>
  <si>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</si>
  <si>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</si>
  <si>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</si>
  <si>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</si>
  <si>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</si>
  <si>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</si>
  <si>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</si>
  <si>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</si>
  <si>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</si>
  <si>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</si>
  <si>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</si>
  <si>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</si>
  <si>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</si>
  <si>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</si>
  <si>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</si>
  <si>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</si>
  <si>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</si>
  <si>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</si>
  <si>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</si>
  <si>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</si>
  <si>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</si>
  <si>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</si>
  <si>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</si>
  <si>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</si>
  <si>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</si>
  <si>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</si>
  <si>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</si>
  <si>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</si>
  <si>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</si>
  <si>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</si>
  <si>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</si>
  <si>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</si>
  <si>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</si>
  <si>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</si>
  <si>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</si>
  <si>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</si>
  <si>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</si>
  <si>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</si>
  <si>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</si>
  <si>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</si>
  <si>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</si>
  <si>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</si>
  <si>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</si>
  <si>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</si>
  <si>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</si>
  <si>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</si>
  <si>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</si>
  <si>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</si>
  <si>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</si>
  <si>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</si>
  <si>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</si>
  <si>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</si>
  <si>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</si>
  <si>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</si>
  <si>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</si>
  <si>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</si>
  <si>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</si>
  <si>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</si>
  <si>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</si>
  <si>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</si>
  <si>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</si>
  <si>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</si>
  <si>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</si>
  <si>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</si>
  <si>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</si>
  <si>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</si>
  <si>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</si>
  <si>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</si>
  <si>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</si>
  <si>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</si>
  <si>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</si>
  <si>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</si>
  <si>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</si>
  <si>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</si>
  <si>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</si>
  <si>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</si>
  <si>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</si>
  <si>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</si>
  <si>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</si>
  <si>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</si>
  <si>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</si>
  <si>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</si>
  <si>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</si>
  <si>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</si>
  <si>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</si>
  <si>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</si>
  <si>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</si>
  <si>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</si>
  <si>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</si>
  <si>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</si>
  <si>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</si>
  <si>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</si>
  <si>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</si>
  <si>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</si>
  <si>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</si>
  <si>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</si>
  <si>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</si>
  <si>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</si>
  <si>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</si>
  <si>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</si>
  <si>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</si>
  <si>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</si>
  <si>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</si>
  <si>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</si>
  <si>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</si>
  <si>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</si>
  <si>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</si>
  <si>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</si>
  <si>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</si>
  <si>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</si>
  <si>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</si>
  <si>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</si>
  <si>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</si>
  <si>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</si>
  <si>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</si>
  <si>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</si>
  <si>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</si>
  <si>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</si>
  <si>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</si>
  <si>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</si>
  <si>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</si>
  <si>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</si>
  <si>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</si>
  <si>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</si>
  <si>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</si>
  <si>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</si>
  <si>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</si>
  <si>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</si>
  <si>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</si>
  <si>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</si>
  <si>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</si>
  <si>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</si>
  <si>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</si>
  <si>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</si>
  <si>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</si>
  <si>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</si>
  <si>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</si>
  <si>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</si>
  <si>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</si>
  <si>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</si>
  <si>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</si>
  <si>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</si>
  <si>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</si>
  <si>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</si>
  <si>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</si>
  <si>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</si>
  <si>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</si>
  <si>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</si>
  <si>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</si>
  <si>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</si>
  <si>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</si>
  <si>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</si>
  <si>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</si>
  <si>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</si>
  <si>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</si>
  <si>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</si>
  <si>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</si>
  <si>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</si>
  <si>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</si>
  <si>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</si>
  <si>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</si>
  <si>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</si>
  <si>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</si>
  <si>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</si>
  <si>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</si>
  <si>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</si>
  <si>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</si>
  <si>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</si>
  <si>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</si>
  <si>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</si>
  <si>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</si>
  <si>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</si>
  <si>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</si>
  <si>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</si>
  <si>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</si>
  <si>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</si>
  <si>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</si>
  <si>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</si>
  <si>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</si>
  <si>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</si>
  <si>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</si>
  <si>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</si>
  <si>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</si>
  <si>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</si>
  <si>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</si>
  <si>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</si>
  <si>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</si>
  <si>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</si>
  <si>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</si>
  <si>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</si>
  <si>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</si>
  <si>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</si>
  <si>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</si>
  <si>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</si>
  <si>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</si>
  <si>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</si>
  <si>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</si>
  <si>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</si>
  <si>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</si>
  <si>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</si>
  <si>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</si>
  <si>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</si>
  <si>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</si>
  <si>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</si>
  <si>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</si>
  <si>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</si>
  <si>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</si>
  <si>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</si>
  <si>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</si>
  <si>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</si>
  <si>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</si>
  <si>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</si>
  <si>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</si>
  <si>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</si>
  <si>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</si>
  <si>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</si>
  <si>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</si>
  <si>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</si>
  <si>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</si>
  <si>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</si>
  <si>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</si>
  <si>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</si>
  <si>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</si>
  <si>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</si>
  <si>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</si>
  <si>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</si>
  <si>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</si>
  <si>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</si>
  <si>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</si>
  <si>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</si>
  <si>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</si>
  <si>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</si>
  <si>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</si>
  <si>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</si>
  <si>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</si>
  <si>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</si>
  <si>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</si>
  <si>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</si>
  <si>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</si>
  <si>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</si>
  <si>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</si>
  <si>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</si>
  <si>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</si>
  <si>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</si>
  <si>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</si>
  <si>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</si>
  <si>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</si>
  <si>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</si>
  <si>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</si>
  <si>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</si>
  <si>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</si>
  <si>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</si>
  <si>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</si>
  <si>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</si>
  <si>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</si>
  <si>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</si>
  <si>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</si>
  <si>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</si>
  <si>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</si>
  <si>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</si>
  <si>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</si>
  <si>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</si>
  <si>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</si>
  <si>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</si>
  <si>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</si>
  <si>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</si>
  <si>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</si>
  <si>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</si>
  <si>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</si>
  <si>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</si>
  <si>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</si>
  <si>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</si>
  <si>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</si>
  <si>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</si>
  <si>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</si>
  <si>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</si>
  <si>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</si>
  <si>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</si>
  <si>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</si>
  <si>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</si>
  <si>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</si>
  <si>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</si>
  <si>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</si>
  <si>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</si>
  <si>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</si>
  <si>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</si>
  <si>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</si>
  <si>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</si>
  <si>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</si>
  <si>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</si>
  <si>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</si>
  <si>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</si>
  <si>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</si>
  <si>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</si>
  <si>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</si>
  <si>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</si>
  <si>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</si>
  <si>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</si>
  <si>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</si>
  <si>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</si>
  <si>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</si>
  <si>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</si>
  <si>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</si>
  <si>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</si>
  <si>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</si>
  <si>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</si>
  <si>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</si>
  <si>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</si>
  <si>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</si>
  <si>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</si>
  <si>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</si>
  <si>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</si>
  <si>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</si>
  <si>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</si>
  <si>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</si>
  <si>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</si>
  <si>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</si>
  <si>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</si>
  <si>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</si>
  <si>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</si>
  <si>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</si>
  <si>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</si>
  <si>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</si>
  <si>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</si>
  <si>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</si>
  <si>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</si>
  <si>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</si>
  <si>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</si>
  <si>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</si>
  <si>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</si>
  <si>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</si>
  <si>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</si>
  <si>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</si>
  <si>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</si>
  <si>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</si>
  <si>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</si>
  <si>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</si>
  <si>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</si>
  <si>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</si>
  <si>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</si>
  <si>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</si>
  <si>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</si>
  <si>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</si>
  <si>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</si>
  <si>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</si>
  <si>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</si>
  <si>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</si>
  <si>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</si>
  <si>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</si>
  <si>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</si>
  <si>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</si>
  <si>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</si>
  <si>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</si>
  <si>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</si>
  <si>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</si>
  <si>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</si>
  <si>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</si>
  <si>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</si>
  <si>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</si>
  <si>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</si>
  <si>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</si>
  <si>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</si>
  <si>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</si>
  <si>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</si>
  <si>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</si>
  <si>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</si>
  <si>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</si>
  <si>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</si>
  <si>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</si>
  <si>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</si>
  <si>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</si>
  <si>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</si>
  <si>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</si>
  <si>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</si>
  <si>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</si>
  <si>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</si>
  <si>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</si>
  <si>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</si>
  <si>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</si>
  <si>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</si>
  <si>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</si>
  <si>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</si>
  <si>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</si>
  <si>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</si>
  <si>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</si>
  <si>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</si>
  <si>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</si>
  <si>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</si>
  <si>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</si>
  <si>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</si>
  <si>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</si>
  <si>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</si>
  <si>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</si>
  <si>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</si>
  <si>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</si>
  <si>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</si>
  <si>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</si>
  <si>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</si>
  <si>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</si>
  <si>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</si>
  <si>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</si>
  <si>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</si>
  <si>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</si>
  <si>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</si>
  <si>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</si>
  <si>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</si>
  <si>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</si>
  <si>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</si>
  <si>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</si>
  <si>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</si>
  <si>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</si>
  <si>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</si>
  <si>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</si>
  <si>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</si>
  <si>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</si>
  <si>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</si>
  <si>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</si>
  <si>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</si>
  <si>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</si>
  <si>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</si>
  <si>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</si>
  <si>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</si>
  <si>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</si>
  <si>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</si>
  <si>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</si>
  <si>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</si>
  <si>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</si>
  <si>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</si>
  <si>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</si>
  <si>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</si>
  <si>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</si>
  <si>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</si>
  <si>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</si>
  <si>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</si>
  <si>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</si>
  <si>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</si>
  <si>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</si>
  <si>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</si>
  <si>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</si>
  <si>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</si>
  <si>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</si>
  <si>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</si>
  <si>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</si>
  <si>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</si>
  <si>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</si>
  <si>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</si>
  <si>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</si>
  <si>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</si>
  <si>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</si>
  <si>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</si>
  <si>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</si>
  <si>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</si>
  <si>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</si>
  <si>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</si>
  <si>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</si>
  <si>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</si>
  <si>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</si>
  <si>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</si>
  <si>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</si>
  <si>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</si>
  <si>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</si>
  <si>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</si>
  <si>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</si>
  <si>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</si>
  <si>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</si>
  <si>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</si>
  <si>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</si>
  <si>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</si>
  <si>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</si>
  <si>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</si>
  <si>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</si>
  <si>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</si>
  <si>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</si>
  <si>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</si>
  <si>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</si>
  <si>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</si>
  <si>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</si>
  <si>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</si>
  <si>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</si>
  <si>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</si>
  <si>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</si>
  <si>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</si>
  <si>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</si>
  <si>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</si>
  <si>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</si>
  <si>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</si>
  <si>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</si>
  <si>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</si>
  <si>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</si>
  <si>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</si>
  <si>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</si>
  <si>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</si>
  <si>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</si>
  <si>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</si>
  <si>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</si>
  <si>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</si>
  <si>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</si>
  <si>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</si>
  <si>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</si>
  <si>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</si>
  <si>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</si>
  <si>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</si>
  <si>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</si>
  <si>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</si>
  <si>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</si>
  <si>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</si>
  <si>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</si>
  <si>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</si>
  <si>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</si>
  <si>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</si>
  <si>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</si>
  <si>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</si>
  <si>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</si>
  <si>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</si>
  <si>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</si>
  <si>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</si>
  <si>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</si>
  <si>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</si>
  <si>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</si>
  <si>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</si>
  <si>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</si>
  <si>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</si>
  <si>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</si>
  <si>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</si>
  <si>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</si>
  <si>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</si>
  <si>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</si>
  <si>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</si>
  <si>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</si>
  <si>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</si>
  <si>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</si>
  <si>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</si>
  <si>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</si>
  <si>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</si>
  <si>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</si>
  <si>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</si>
  <si>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</si>
  <si>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</si>
  <si>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</si>
  <si>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</si>
  <si>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</si>
  <si>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</si>
  <si>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</si>
  <si>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</si>
  <si>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</si>
  <si>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</si>
  <si>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</si>
  <si>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</si>
  <si>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</si>
  <si>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</si>
  <si>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</si>
  <si>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</si>
  <si>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</si>
  <si>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</si>
  <si>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</si>
  <si>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</si>
  <si>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</si>
  <si>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</si>
  <si>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</si>
  <si>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</si>
  <si>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</si>
  <si>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</si>
  <si>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</si>
  <si>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</si>
  <si>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</si>
  <si>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</si>
  <si>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</si>
  <si>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</si>
  <si>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</si>
  <si>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</si>
  <si>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</si>
  <si>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</si>
  <si>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</si>
  <si>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</si>
  <si>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</si>
  <si>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</si>
  <si>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</si>
  <si>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</si>
  <si>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</si>
  <si>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</si>
  <si>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</si>
  <si>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</si>
  <si>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</si>
  <si>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</si>
  <si>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</si>
  <si>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</si>
  <si>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</si>
  <si>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</si>
  <si>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</si>
  <si>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</si>
  <si>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</si>
  <si>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</si>
  <si>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</si>
  <si>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</si>
  <si>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</si>
  <si>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</si>
  <si>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</si>
  <si>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</si>
  <si>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</si>
  <si>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</si>
  <si>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</si>
  <si>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</si>
  <si>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</si>
  <si>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</si>
  <si>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</si>
  <si>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</si>
  <si>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</si>
  <si>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</si>
  <si>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</si>
  <si>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</si>
  <si>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</si>
  <si>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</si>
  <si>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</si>
  <si>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</si>
  <si>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</si>
  <si>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</si>
  <si>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</si>
  <si>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</si>
  <si>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</si>
  <si>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</si>
  <si>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</si>
  <si>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</si>
  <si>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</si>
  <si>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</si>
  <si>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</si>
  <si>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</si>
  <si>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</si>
  <si>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</si>
  <si>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</si>
  <si>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</si>
  <si>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</si>
  <si>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</si>
  <si>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</si>
  <si>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</si>
  <si>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</si>
  <si>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</si>
  <si>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</si>
  <si>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</si>
  <si>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</si>
  <si>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</si>
  <si>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</si>
  <si>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</si>
  <si>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</si>
  <si>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</si>
  <si>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</si>
  <si>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</si>
  <si>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</si>
  <si>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</si>
  <si>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</si>
  <si>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</si>
  <si>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</si>
  <si>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</si>
  <si>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</si>
  <si>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</si>
  <si>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</si>
  <si>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</si>
  <si>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</si>
  <si>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</si>
  <si>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</si>
  <si>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</si>
  <si>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</si>
  <si>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</si>
  <si>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</si>
  <si>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</si>
  <si>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</si>
  <si>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</si>
  <si>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</si>
  <si>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</si>
  <si>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</si>
  <si>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</si>
  <si>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</si>
  <si>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</si>
  <si>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</si>
  <si>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</si>
  <si>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</si>
  <si>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</si>
  <si>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</si>
  <si>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</si>
  <si>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</si>
  <si>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</si>
  <si>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</si>
  <si>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</si>
  <si>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</si>
  <si>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</si>
  <si>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</si>
  <si>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</si>
  <si>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</si>
  <si>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</si>
  <si>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</si>
  <si>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</si>
  <si>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</si>
  <si>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</si>
  <si>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</si>
  <si>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</si>
  <si>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</si>
  <si>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</si>
  <si>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</si>
  <si>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</si>
  <si>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</si>
  <si>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</si>
  <si>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</si>
  <si>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</si>
  <si>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</si>
  <si>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</si>
  <si>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</si>
  <si>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</si>
  <si>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</si>
  <si>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</si>
  <si>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</si>
  <si>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</si>
  <si>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</si>
  <si>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</si>
  <si>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</si>
  <si>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</si>
  <si>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</si>
  <si>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</si>
  <si>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</si>
  <si>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</si>
  <si>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</si>
  <si>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</si>
  <si>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</si>
  <si>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</si>
  <si>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</si>
  <si>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</si>
  <si>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</si>
  <si>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</si>
  <si>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</si>
  <si>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</si>
  <si>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</si>
  <si>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</si>
  <si>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</si>
  <si>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</si>
  <si>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</si>
  <si>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</si>
  <si>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</si>
  <si>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</si>
  <si>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</si>
  <si>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</si>
  <si>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</si>
  <si>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</si>
  <si>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</si>
  <si>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</si>
  <si>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</si>
  <si>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</si>
  <si>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</si>
  <si>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</si>
  <si>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</si>
  <si>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</si>
  <si>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</si>
  <si>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</si>
  <si>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</si>
  <si>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</si>
  <si>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</si>
  <si>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</si>
  <si>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</si>
  <si>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</si>
  <si>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</si>
  <si>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</si>
  <si>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</si>
  <si>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</si>
  <si>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</si>
  <si>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</si>
  <si>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</si>
  <si>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</si>
  <si>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</si>
  <si>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</si>
  <si>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</si>
  <si>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</si>
  <si>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</si>
  <si>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</si>
  <si>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</si>
  <si>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</si>
  <si>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</si>
  <si>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</si>
  <si>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</si>
  <si>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</si>
  <si>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</si>
  <si>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</si>
  <si>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</si>
  <si>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</si>
  <si>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</si>
  <si>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</si>
  <si>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</si>
  <si>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</si>
  <si>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</si>
  <si>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</si>
  <si>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</si>
  <si>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</si>
  <si>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</si>
  <si>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</si>
  <si>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</si>
  <si>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</si>
  <si>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</si>
  <si>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</si>
  <si>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</si>
  <si>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</si>
  <si>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</si>
  <si>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</si>
  <si>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</si>
  <si>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</si>
  <si>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</si>
  <si>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</si>
  <si>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</si>
  <si>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</si>
  <si>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</si>
  <si>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</si>
  <si>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</si>
  <si>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</si>
  <si>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</si>
  <si>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</si>
  <si>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</si>
  <si>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</si>
  <si>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</si>
  <si>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</si>
  <si>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</si>
  <si>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</si>
  <si>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</si>
  <si>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</si>
  <si>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</si>
  <si>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</si>
  <si>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</si>
  <si>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</si>
  <si>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</si>
  <si>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</si>
  <si>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</si>
  <si>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</si>
  <si>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</si>
  <si>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</si>
  <si>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</si>
  <si>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</si>
  <si>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</si>
  <si>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</si>
  <si>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</si>
  <si>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</si>
  <si>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</si>
  <si>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</si>
  <si>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</si>
  <si>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</si>
  <si>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</si>
  <si>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</si>
  <si>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</si>
  <si>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</si>
  <si>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</si>
  <si>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</si>
  <si>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</si>
  <si>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</si>
  <si>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</si>
  <si>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</si>
  <si>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</si>
  <si>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</si>
  <si>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</si>
  <si>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</si>
  <si>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</si>
  <si>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</si>
  <si>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</si>
  <si>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</si>
  <si>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</si>
  <si>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</si>
  <si>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</si>
  <si>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</si>
  <si>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</si>
  <si>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</si>
  <si>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</si>
  <si>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</si>
  <si>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</si>
  <si>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</si>
  <si>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</si>
  <si>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</si>
  <si>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</si>
  <si>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</si>
  <si>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</si>
  <si>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</si>
  <si>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</si>
  <si>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</si>
  <si>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</si>
  <si>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</si>
  <si>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</si>
  <si>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</si>
  <si>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</si>
  <si>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</si>
  <si>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</si>
  <si>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</si>
  <si>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</si>
  <si>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</si>
  <si>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</si>
  <si>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</si>
  <si>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</si>
  <si>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</si>
  <si>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</si>
  <si>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</si>
  <si>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</si>
  <si>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</si>
  <si>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</si>
  <si>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</si>
  <si>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</si>
  <si>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</si>
  <si>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</si>
  <si>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</si>
  <si>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</si>
  <si>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</si>
  <si>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</si>
  <si>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</si>
  <si>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</si>
  <si>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</si>
  <si>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</si>
  <si>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</si>
  <si>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</si>
  <si>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</si>
  <si>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</si>
  <si>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</si>
  <si>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</si>
  <si>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</si>
  <si>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</si>
  <si>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</si>
  <si>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</si>
  <si>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</si>
  <si>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</si>
  <si>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</si>
  <si>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</si>
  <si>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</si>
  <si>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</si>
  <si>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</si>
  <si>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</si>
  <si>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</si>
  <si>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</si>
  <si>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</si>
  <si>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</si>
  <si>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</si>
  <si>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</si>
  <si>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</si>
  <si>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</si>
  <si>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</si>
  <si>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</si>
  <si>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</si>
  <si>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</si>
  <si>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</si>
  <si>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</si>
  <si>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</si>
  <si>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</si>
  <si>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</si>
  <si>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</si>
  <si>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</si>
  <si>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</si>
  <si>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</si>
  <si>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</si>
  <si>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</si>
  <si>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</si>
  <si>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</si>
  <si>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</si>
  <si>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</si>
  <si>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</si>
  <si>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</si>
  <si>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</si>
  <si>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</si>
  <si>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</si>
  <si>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</si>
  <si>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</si>
  <si>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</si>
  <si>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</si>
  <si>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</si>
  <si>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</si>
  <si>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</si>
  <si>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</si>
  <si>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</si>
  <si>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</si>
  <si>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</si>
  <si>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</si>
  <si>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</si>
  <si>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</si>
  <si>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</si>
  <si>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</si>
  <si>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</si>
  <si>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</si>
  <si>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</si>
  <si>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</si>
  <si>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</si>
  <si>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</si>
  <si>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</si>
  <si>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</si>
  <si>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</si>
  <si>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</si>
  <si>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</si>
  <si>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</si>
  <si>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</si>
  <si>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</si>
  <si>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</si>
  <si>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</si>
  <si>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</si>
  <si>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</si>
  <si>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</si>
  <si>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</si>
  <si>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</si>
  <si>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</si>
  <si>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</si>
  <si>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</si>
  <si>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</si>
  <si>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</si>
  <si>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</si>
  <si>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</si>
  <si>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</si>
  <si>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</si>
  <si>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</si>
  <si>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</si>
  <si>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</si>
  <si>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</si>
  <si>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</si>
  <si>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</si>
  <si>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</si>
  <si>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</si>
  <si>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</si>
  <si>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</si>
  <si>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</si>
  <si>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</si>
  <si>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</si>
  <si>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</si>
  <si>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</si>
  <si>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</si>
  <si>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</si>
  <si>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</si>
  <si>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</si>
  <si>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</si>
  <si>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</si>
  <si>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</si>
  <si>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</si>
  <si>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</si>
  <si>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</si>
  <si>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</si>
  <si>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</si>
  <si>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</si>
  <si>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</si>
  <si>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</si>
  <si>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</si>
  <si>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</si>
  <si>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</si>
  <si>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</si>
  <si>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</si>
  <si>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</si>
  <si>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</si>
  <si>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</si>
  <si>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</si>
  <si>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</si>
  <si>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</si>
  <si>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</si>
  <si>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</si>
  <si>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</si>
  <si>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</si>
  <si>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</si>
  <si>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</si>
  <si>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</si>
  <si>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</si>
  <si>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</si>
  <si>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</si>
  <si>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</si>
  <si>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</si>
  <si>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</si>
  <si>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</si>
  <si>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</si>
  <si>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</si>
  <si>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</si>
  <si>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</si>
  <si>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</si>
  <si>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</si>
  <si>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</si>
  <si>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</si>
  <si>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</si>
  <si>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</si>
  <si>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</si>
  <si>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</si>
  <si>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</si>
  <si>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</si>
  <si>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</si>
  <si>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</si>
  <si>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</si>
  <si>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</si>
  <si>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</si>
  <si>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</si>
  <si>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</si>
  <si>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</si>
  <si>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</si>
  <si>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</si>
  <si>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</si>
  <si>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</si>
  <si>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</si>
  <si>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</si>
  <si>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</si>
  <si>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</si>
  <si>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</si>
  <si>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</si>
  <si>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</si>
  <si>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</si>
  <si>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</si>
  <si>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</si>
  <si>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</si>
  <si>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</si>
  <si>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</si>
  <si>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</si>
  <si>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</si>
  <si>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</si>
  <si>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</si>
  <si>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</si>
  <si>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</si>
  <si>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</si>
  <si>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</si>
  <si>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</si>
  <si>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</si>
  <si>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</si>
  <si>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</si>
  <si>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</si>
  <si>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</si>
  <si>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</si>
  <si>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</si>
  <si>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</si>
  <si>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</si>
  <si>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</si>
  <si>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</si>
  <si>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</si>
  <si>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</si>
  <si>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</si>
  <si>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</si>
  <si>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</si>
  <si>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</si>
  <si>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</si>
  <si>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</si>
  <si>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</si>
  <si>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</si>
  <si>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</si>
  <si>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</si>
  <si>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</si>
  <si>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</si>
  <si>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</si>
  <si>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</si>
  <si>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</si>
  <si>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</si>
  <si>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</si>
  <si>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</si>
  <si>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</si>
  <si>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</si>
  <si>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</si>
  <si>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</si>
  <si>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</si>
  <si>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</si>
  <si>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</si>
  <si>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</si>
  <si>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</si>
  <si>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</si>
  <si>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</si>
  <si>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</si>
  <si>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</si>
  <si>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</si>
  <si>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</si>
  <si>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</si>
  <si>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</si>
  <si>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</si>
  <si>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</si>
  <si>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</si>
  <si>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</si>
  <si>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</si>
  <si>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</si>
  <si>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</si>
  <si>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</si>
  <si>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</si>
  <si>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</si>
  <si>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</si>
  <si>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</si>
  <si>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</si>
  <si>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</si>
  <si>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</si>
  <si>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</si>
  <si>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</si>
  <si>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</si>
  <si>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</si>
  <si>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</si>
  <si>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</si>
  <si>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</si>
  <si>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</si>
  <si>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</si>
  <si>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</si>
  <si>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</si>
  <si>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</si>
  <si>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</si>
  <si>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</si>
  <si>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</si>
  <si>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</si>
  <si>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</si>
  <si>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</si>
  <si>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</si>
  <si>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</si>
  <si>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</si>
  <si>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</si>
  <si>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</si>
  <si>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</si>
  <si>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</si>
  <si>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</si>
  <si>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</si>
  <si>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</si>
  <si>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</si>
  <si>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</si>
  <si>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</si>
  <si>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</si>
  <si>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</si>
  <si>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</si>
  <si>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</si>
  <si>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</si>
  <si>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</si>
  <si>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</si>
  <si>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</si>
  <si>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</si>
  <si>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</si>
  <si>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</si>
  <si>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</si>
  <si>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</si>
  <si>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</si>
  <si>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</si>
  <si>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</si>
  <si>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</si>
  <si>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</si>
  <si>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</si>
  <si>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</si>
  <si>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</si>
  <si>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</si>
  <si>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</si>
  <si>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</si>
  <si>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</si>
  <si>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</si>
  <si>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</si>
  <si>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</si>
  <si>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</si>
  <si>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</si>
  <si>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</si>
  <si>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</si>
  <si>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</si>
  <si>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</si>
  <si>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</si>
  <si>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</si>
  <si>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</si>
  <si>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</si>
  <si>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</si>
  <si>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</si>
  <si>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</si>
  <si>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</si>
  <si>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</si>
  <si>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</si>
  <si>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</si>
  <si>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</si>
  <si>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</si>
  <si>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</si>
  <si>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</si>
  <si>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</si>
  <si>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</si>
  <si>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</si>
  <si>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</si>
  <si>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</si>
  <si>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</si>
  <si>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</si>
  <si>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</si>
  <si>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</si>
  <si>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</si>
  <si>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</si>
  <si>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</si>
  <si>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</si>
  <si>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</si>
  <si>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</si>
  <si>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</si>
  <si>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</si>
  <si>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</si>
  <si>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</si>
  <si>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</si>
  <si>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</si>
  <si>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</si>
  <si>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</si>
  <si>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</si>
  <si>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</si>
  <si>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</si>
  <si>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</si>
  <si>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</si>
  <si>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</si>
  <si>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</si>
  <si>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</si>
  <si>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</si>
  <si>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</si>
  <si>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</si>
  <si>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</si>
  <si>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</si>
  <si>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</si>
  <si>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</si>
  <si>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</si>
  <si>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</si>
  <si>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</si>
  <si>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</si>
  <si>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</si>
  <si>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</si>
  <si>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</si>
  <si>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</si>
  <si>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</si>
  <si>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</si>
  <si>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</si>
  <si>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</si>
  <si>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</si>
  <si>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</si>
  <si>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</si>
  <si>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</si>
  <si>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</si>
  <si>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</si>
  <si>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</si>
  <si>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</si>
  <si>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</si>
  <si>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</si>
  <si>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</si>
  <si>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</si>
  <si>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</si>
  <si>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</si>
  <si>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</si>
  <si>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</si>
  <si>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</si>
  <si>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</si>
  <si>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</si>
  <si>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</si>
  <si>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</si>
  <si>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</si>
  <si>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</si>
  <si>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</si>
  <si>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</si>
  <si>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</si>
  <si>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</si>
  <si>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</si>
  <si>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</si>
  <si>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</si>
  <si>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</si>
  <si>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</si>
  <si>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</si>
  <si>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</si>
  <si>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</si>
  <si>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</si>
  <si>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</si>
  <si>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</si>
  <si>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</si>
  <si>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</si>
  <si>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</si>
  <si>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</si>
  <si>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</si>
  <si>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</si>
  <si>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</si>
  <si>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</si>
  <si>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</si>
  <si>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</si>
  <si>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</si>
  <si>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</si>
  <si>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</si>
  <si>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</si>
  <si>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</si>
  <si>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</si>
  <si>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</si>
  <si>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</si>
  <si>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</si>
  <si>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</si>
  <si>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</si>
  <si>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</si>
  <si>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</si>
  <si>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</si>
  <si>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</si>
  <si>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</si>
  <si>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</si>
  <si>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</si>
  <si>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</si>
  <si>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</si>
  <si>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</si>
  <si>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</si>
  <si>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</si>
  <si>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</si>
  <si>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</si>
  <si>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</si>
  <si>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</si>
  <si>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</si>
  <si>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</si>
  <si>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</si>
  <si>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</si>
  <si>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</si>
  <si>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</si>
  <si>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</si>
  <si>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</si>
  <si>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</si>
  <si>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</si>
  <si>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</si>
  <si>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</si>
  <si>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</si>
  <si>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</si>
  <si>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</si>
  <si>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</si>
  <si>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</si>
  <si>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</si>
  <si>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</si>
  <si>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</si>
  <si>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</si>
  <si>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</si>
  <si>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</si>
  <si>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</si>
  <si>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</si>
  <si>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</si>
  <si>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</si>
  <si>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</si>
  <si>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</si>
  <si>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</si>
  <si>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</si>
  <si>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</si>
  <si>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</si>
  <si>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</si>
  <si>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</si>
  <si>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</si>
  <si>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</si>
  <si>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</si>
  <si>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</si>
  <si>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</si>
  <si>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</si>
  <si>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</si>
  <si>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</si>
  <si>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</si>
  <si>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</si>
  <si>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</si>
  <si>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</si>
  <si>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</si>
  <si>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</si>
  <si>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</si>
  <si>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</si>
  <si>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</si>
  <si>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</si>
  <si>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</si>
  <si>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</si>
  <si>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</si>
  <si>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</si>
  <si>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</si>
  <si>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</si>
  <si>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</si>
  <si>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</si>
  <si>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</si>
  <si>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</si>
  <si>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</si>
  <si>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</si>
  <si>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</si>
  <si>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</si>
  <si>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</si>
  <si>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</si>
  <si>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</si>
  <si>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</si>
  <si>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</si>
  <si>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</si>
  <si>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</si>
  <si>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</si>
  <si>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</si>
  <si>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</si>
  <si>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</si>
  <si>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</si>
  <si>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</si>
  <si>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</si>
  <si>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</si>
  <si>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</si>
  <si>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</si>
  <si>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</si>
  <si>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</si>
  <si>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</si>
  <si>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</si>
  <si>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</si>
  <si>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</si>
  <si>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</si>
  <si>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</si>
  <si>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</si>
  <si>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</si>
  <si>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</si>
  <si>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</si>
  <si>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</si>
  <si>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</si>
  <si>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</si>
  <si>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</si>
  <si>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</si>
  <si>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</si>
  <si>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</si>
  <si>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</si>
  <si>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</si>
  <si>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</si>
  <si>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</si>
  <si>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</si>
  <si>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</si>
  <si>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</si>
  <si>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</si>
  <si>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</si>
  <si>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</si>
  <si>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</si>
  <si>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</si>
  <si>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</si>
  <si>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</si>
  <si>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</si>
  <si>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</si>
  <si>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</si>
  <si>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</si>
  <si>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</si>
  <si>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</si>
  <si>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</si>
  <si>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</si>
  <si>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</si>
  <si>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</si>
  <si>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</si>
  <si>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</si>
  <si>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</si>
  <si>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</si>
  <si>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</si>
  <si>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</si>
  <si>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</si>
  <si>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</si>
  <si>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</si>
  <si>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</si>
  <si>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</si>
  <si>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</si>
  <si>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</si>
  <si>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</si>
  <si>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</si>
  <si>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</si>
  <si>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</si>
  <si>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</si>
  <si>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</si>
  <si>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</si>
  <si>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</si>
  <si>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</si>
  <si>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</si>
  <si>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</si>
  <si>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</si>
  <si>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</si>
  <si>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</si>
  <si>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</si>
  <si>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</si>
  <si>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</si>
  <si>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</si>
  <si>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</si>
  <si>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</si>
  <si>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</si>
  <si>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</si>
  <si>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</si>
  <si>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</si>
  <si>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</si>
  <si>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</si>
  <si>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</si>
  <si>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</si>
  <si>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</si>
  <si>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</si>
  <si>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</si>
  <si>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</si>
  <si>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</si>
  <si>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</si>
  <si>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</si>
  <si>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</si>
  <si>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</si>
  <si>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</si>
  <si>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</si>
  <si>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</si>
  <si>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</si>
  <si>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</si>
  <si>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</si>
  <si>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</si>
  <si>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</si>
  <si>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</si>
  <si>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</si>
  <si>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</si>
  <si>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</si>
  <si>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</si>
  <si>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</si>
  <si>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</si>
  <si>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</si>
  <si>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</si>
  <si>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</si>
  <si>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</si>
  <si>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</si>
  <si>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</si>
  <si>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</si>
  <si>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</si>
  <si>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</si>
  <si>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</si>
  <si>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</si>
  <si>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</si>
  <si>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</si>
  <si>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</si>
  <si>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</si>
  <si>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</si>
  <si>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</si>
  <si>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</si>
  <si>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</si>
  <si>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</si>
  <si>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</si>
  <si>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</si>
  <si>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</si>
  <si>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</si>
  <si>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</si>
  <si>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</si>
  <si>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</si>
  <si>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</si>
  <si>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</si>
  <si>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</si>
  <si>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</si>
  <si>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</si>
  <si>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</si>
  <si>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</si>
  <si>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</si>
  <si>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</si>
  <si>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</si>
  <si>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</si>
  <si>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</si>
  <si>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</si>
  <si>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</si>
  <si>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</si>
  <si>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</si>
  <si>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</si>
  <si>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</si>
  <si>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</si>
  <si>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</si>
  <si>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</si>
  <si>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</si>
  <si>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</si>
  <si>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</si>
  <si>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</si>
  <si>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</si>
  <si>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</si>
  <si>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</si>
  <si>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</si>
  <si>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</si>
  <si>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</si>
  <si>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</si>
  <si>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</si>
  <si>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</si>
  <si>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</si>
  <si>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</si>
  <si>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</si>
  <si>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</si>
  <si>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</si>
  <si>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</si>
  <si>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</si>
  <si>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</si>
  <si>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</si>
  <si>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</si>
  <si>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</si>
  <si>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</si>
  <si>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</si>
  <si>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</si>
  <si>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</si>
  <si>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</si>
  <si>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</si>
  <si>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</si>
  <si>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</si>
  <si>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</si>
  <si>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</si>
  <si>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</si>
  <si>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</si>
  <si>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</si>
  <si>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</si>
  <si>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</si>
  <si>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</si>
  <si>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</si>
  <si>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</si>
  <si>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</si>
  <si>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</si>
  <si>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</si>
  <si>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</si>
  <si>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</si>
  <si>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</si>
  <si>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</si>
  <si>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</si>
  <si>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</si>
  <si>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</si>
  <si>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</si>
  <si>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</si>
  <si>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</si>
  <si>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</si>
  <si>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</si>
  <si>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</si>
  <si>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</si>
  <si>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</si>
  <si>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</si>
  <si>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</si>
  <si>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</si>
  <si>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</si>
  <si>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</si>
  <si>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</si>
  <si>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</si>
  <si>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</si>
  <si>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</si>
  <si>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</si>
  <si>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</si>
  <si>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</si>
  <si>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</si>
  <si>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</si>
  <si>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</si>
  <si>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</si>
  <si>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</si>
  <si>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</si>
  <si>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</si>
  <si>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</si>
  <si>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</si>
  <si>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</si>
  <si>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</si>
  <si>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</si>
  <si>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</si>
  <si>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</si>
  <si>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</si>
  <si>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</si>
  <si>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</si>
  <si>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</si>
  <si>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</si>
  <si>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</si>
  <si>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</si>
  <si>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</si>
  <si>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</si>
  <si>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</si>
  <si>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</si>
  <si>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</si>
  <si>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</si>
  <si>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</si>
  <si>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</si>
  <si>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</si>
  <si>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</si>
  <si>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</si>
  <si>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</si>
  <si>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</si>
  <si>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</si>
  <si>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</si>
  <si>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</si>
  <si>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</si>
  <si>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</si>
  <si>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</si>
  <si>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</si>
  <si>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</si>
  <si>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</si>
  <si>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</si>
  <si>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</si>
  <si>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</si>
  <si>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</si>
  <si>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</si>
  <si>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</si>
  <si>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</si>
  <si>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</si>
  <si>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</si>
  <si>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</si>
  <si>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</si>
  <si>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</si>
  <si>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</si>
  <si>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</si>
  <si>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</si>
  <si>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</si>
  <si>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</si>
  <si>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</si>
  <si>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</si>
  <si>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</si>
  <si>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</si>
  <si>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</si>
  <si>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</si>
  <si>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</si>
  <si>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</si>
  <si>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</si>
  <si>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</si>
  <si>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</si>
  <si>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</si>
  <si>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</si>
  <si>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</si>
  <si>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</si>
  <si>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</si>
  <si>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</si>
  <si>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</si>
  <si>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</si>
  <si>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</si>
  <si>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</si>
  <si>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</si>
  <si>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</si>
  <si>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</si>
  <si>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</si>
  <si>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</si>
  <si>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</si>
  <si>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</si>
  <si>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</si>
  <si>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</si>
  <si>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</si>
  <si>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</si>
  <si>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</si>
  <si>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</si>
  <si>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</si>
  <si>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</si>
  <si>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</si>
  <si>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</si>
  <si>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</si>
  <si>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</si>
  <si>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</si>
  <si>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</si>
  <si>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</si>
  <si>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</si>
  <si>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</si>
  <si>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</si>
  <si>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</si>
  <si>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</si>
  <si>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</si>
  <si>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</si>
  <si>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</si>
  <si>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</si>
  <si>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</si>
  <si>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</si>
  <si>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</si>
  <si>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</si>
  <si>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</si>
  <si>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</si>
  <si>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</si>
  <si>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</si>
  <si>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</si>
  <si>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</si>
  <si>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</si>
  <si>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</si>
  <si>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</si>
  <si>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</si>
  <si>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</si>
  <si>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</si>
  <si>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</si>
  <si>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</si>
  <si>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</si>
  <si>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</si>
  <si>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</si>
  <si>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</si>
  <si>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</si>
  <si>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</si>
  <si>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</si>
  <si>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</si>
  <si>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</si>
  <si>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</si>
  <si>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</si>
  <si>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</si>
  <si>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</si>
  <si>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</si>
  <si>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</si>
  <si>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</si>
  <si>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</si>
  <si>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</si>
  <si>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</si>
  <si>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</si>
  <si>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</si>
  <si>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</si>
  <si>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</si>
  <si>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</si>
  <si>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</si>
  <si>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</si>
  <si>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</si>
  <si>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</si>
  <si>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</si>
  <si>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</si>
  <si>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</si>
  <si>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</si>
  <si>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</si>
  <si>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</si>
  <si>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</si>
  <si>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</si>
  <si>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</si>
  <si>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</si>
  <si>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</si>
  <si>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</si>
  <si>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</si>
  <si>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</si>
  <si>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</si>
  <si>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</si>
  <si>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</si>
  <si>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</si>
  <si>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</si>
  <si>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</si>
  <si>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</si>
  <si>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</si>
  <si>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</si>
  <si>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</si>
  <si>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</si>
  <si>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</si>
  <si>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</si>
  <si>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</si>
  <si>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</si>
  <si>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</si>
  <si>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</si>
  <si>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</si>
  <si>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</si>
  <si>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</si>
  <si>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</si>
  <si>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</si>
  <si>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</si>
  <si>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</si>
  <si>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</si>
  <si>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</si>
  <si>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</si>
  <si>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</si>
  <si>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</si>
  <si>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</si>
  <si>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</si>
  <si>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</si>
  <si>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</si>
  <si>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</si>
  <si>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</si>
  <si>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</si>
  <si>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</si>
  <si>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</si>
  <si>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</si>
  <si>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</si>
  <si>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</si>
  <si>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</si>
  <si>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</si>
  <si>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</si>
  <si>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</si>
  <si>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</si>
  <si>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</si>
  <si>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</si>
  <si>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</si>
  <si>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</si>
  <si>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</si>
  <si>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</si>
  <si>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</si>
  <si>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</si>
  <si>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</si>
  <si>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</si>
  <si>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</si>
  <si>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</si>
  <si>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</si>
  <si>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</si>
  <si>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</si>
  <si>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</si>
  <si>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</si>
  <si>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</si>
  <si>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</si>
  <si>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</si>
  <si>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</si>
  <si>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</si>
  <si>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</si>
  <si>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</si>
  <si>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</si>
  <si>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</si>
  <si>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</si>
  <si>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</si>
  <si>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</si>
  <si>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</si>
  <si>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</si>
  <si>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</si>
  <si>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</si>
  <si>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</si>
  <si>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</si>
  <si>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</si>
  <si>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</si>
  <si>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</si>
  <si>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</si>
  <si>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</si>
  <si>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</si>
  <si>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</si>
  <si>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</si>
  <si>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</si>
  <si>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</si>
  <si>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</si>
  <si>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</si>
  <si>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</si>
  <si>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</si>
  <si>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</si>
  <si>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</si>
  <si>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</si>
  <si>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</si>
  <si>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</si>
  <si>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</si>
  <si>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</si>
  <si>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</si>
  <si>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</si>
  <si>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</si>
  <si>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</si>
  <si>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</si>
  <si>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</si>
  <si>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</si>
  <si>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</si>
  <si>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</si>
  <si>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</si>
  <si>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</si>
  <si>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</si>
  <si>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</si>
  <si>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</si>
  <si>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</si>
  <si>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</si>
  <si>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</si>
  <si>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</si>
  <si>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</si>
  <si>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</si>
  <si>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</si>
  <si>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</si>
  <si>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</si>
  <si>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</si>
  <si>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</si>
  <si>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</si>
  <si>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</si>
  <si>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</si>
  <si>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</si>
  <si>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</si>
  <si>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</si>
  <si>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</si>
  <si>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</si>
  <si>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</si>
  <si>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</si>
  <si>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</si>
  <si>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</si>
  <si>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</si>
  <si>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</si>
  <si>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</si>
  <si>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</si>
  <si>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</si>
  <si>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</si>
  <si>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</si>
  <si>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</si>
  <si>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</si>
  <si>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</si>
  <si>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</si>
  <si>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</si>
  <si>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</si>
  <si>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</si>
  <si>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</si>
  <si>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</si>
  <si>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</si>
  <si>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</si>
  <si>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</si>
  <si>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</si>
  <si>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</si>
  <si>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</si>
  <si>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</si>
  <si>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</si>
  <si>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</si>
  <si>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</si>
  <si>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</si>
  <si>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</si>
  <si>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</si>
  <si>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</si>
  <si>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</si>
  <si>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</si>
  <si>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</si>
  <si>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</si>
  <si>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</si>
  <si>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</si>
  <si>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</si>
  <si>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</si>
  <si>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</si>
  <si>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</si>
  <si>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</si>
  <si>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</si>
  <si>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</si>
  <si>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</si>
  <si>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</si>
  <si>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</si>
  <si>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</si>
  <si>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</si>
  <si>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</si>
  <si>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</si>
  <si>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</si>
  <si>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</si>
  <si>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</si>
  <si>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</si>
  <si>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</si>
  <si>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</si>
  <si>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</si>
  <si>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</si>
  <si>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</si>
  <si>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</si>
  <si>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</si>
  <si>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</si>
  <si>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</si>
  <si>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</si>
  <si>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</si>
  <si>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</si>
  <si>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</si>
  <si>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</si>
  <si>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</si>
  <si>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</si>
  <si>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</si>
  <si>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</si>
  <si>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</si>
  <si>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</si>
  <si>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</si>
  <si>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</si>
  <si>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</si>
  <si>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</si>
  <si>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</si>
  <si>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</si>
  <si>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</si>
  <si>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</si>
  <si>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</si>
  <si>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</si>
  <si>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</si>
  <si>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</si>
  <si>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</si>
  <si>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</si>
  <si>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</si>
  <si>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</si>
  <si>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</si>
  <si>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</si>
  <si>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</si>
  <si>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</si>
  <si>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</si>
  <si>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</si>
  <si>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</si>
  <si>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</si>
  <si>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</si>
  <si>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</si>
  <si>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</si>
  <si>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</si>
  <si>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</si>
  <si>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</si>
  <si>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</si>
  <si>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</si>
  <si>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</si>
  <si>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</si>
  <si>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</si>
  <si>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</si>
  <si>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</si>
  <si>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</si>
  <si>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</si>
  <si>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</si>
  <si>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</si>
  <si>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</si>
  <si>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</si>
  <si>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</si>
  <si>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</si>
  <si>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</si>
  <si>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</si>
  <si>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</si>
  <si>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</si>
  <si>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</si>
  <si>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</si>
  <si>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</si>
  <si>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</si>
  <si>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</si>
  <si>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</si>
  <si>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</si>
  <si>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</si>
  <si>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</si>
  <si>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</si>
  <si>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</si>
  <si>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</si>
  <si>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</si>
  <si>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</si>
  <si>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</si>
  <si>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</si>
  <si>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</si>
  <si>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</si>
  <si>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</si>
  <si>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</si>
  <si>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</si>
  <si>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</si>
  <si>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</si>
  <si>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</si>
  <si>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</si>
  <si>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</si>
  <si>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</si>
  <si>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</si>
  <si>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</si>
  <si>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</si>
  <si>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</si>
  <si>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</si>
  <si>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</si>
  <si>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</si>
  <si>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</si>
  <si>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</si>
  <si>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</si>
  <si>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</si>
  <si>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</si>
  <si>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</si>
  <si>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</si>
  <si>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</si>
  <si>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</si>
  <si>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</si>
  <si>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</si>
  <si>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</si>
  <si>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</si>
  <si>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</si>
  <si>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</si>
  <si>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</si>
  <si>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</si>
  <si>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</si>
  <si>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</si>
  <si>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</si>
  <si>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</si>
  <si>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</si>
  <si>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</si>
  <si>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</si>
  <si>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</si>
  <si>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</si>
  <si>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</si>
  <si>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</si>
  <si>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</si>
  <si>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</si>
  <si>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</si>
  <si>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</si>
  <si>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</si>
  <si>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</si>
  <si>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</si>
  <si>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</si>
  <si>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</si>
  <si>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</si>
  <si>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</si>
  <si>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</si>
  <si>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</si>
  <si>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</si>
  <si>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</si>
  <si>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</si>
  <si>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</si>
  <si>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</si>
  <si>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</si>
  <si>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</si>
  <si>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</si>
  <si>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</si>
  <si>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</si>
  <si>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</si>
  <si>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</si>
  <si>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</si>
  <si>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</si>
  <si>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</si>
  <si>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</si>
  <si>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</si>
  <si>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</si>
  <si>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</si>
  <si>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</si>
  <si>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</si>
  <si>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</si>
  <si>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</si>
  <si>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</si>
  <si>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</si>
  <si>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</si>
  <si>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</si>
  <si>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</si>
  <si>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</si>
  <si>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</si>
  <si>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</si>
  <si>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</si>
  <si>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</si>
  <si>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</si>
  <si>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</si>
  <si>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</si>
  <si>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</si>
  <si>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</si>
  <si>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</si>
  <si>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</si>
  <si>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</si>
  <si>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</si>
  <si>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</si>
  <si>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</si>
  <si>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</si>
  <si>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</si>
  <si>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</si>
  <si>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</si>
  <si>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</si>
  <si>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</si>
  <si>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</si>
  <si>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</si>
  <si>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</si>
  <si>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</si>
  <si>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</si>
  <si>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</si>
  <si>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</si>
  <si>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</si>
  <si>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</si>
  <si>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</si>
  <si>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</si>
  <si>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</si>
  <si>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</si>
  <si>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</si>
  <si>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</si>
  <si>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</si>
  <si>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</si>
  <si>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</si>
  <si>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</si>
  <si>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</si>
  <si>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</si>
  <si>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</si>
  <si>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</si>
  <si>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</si>
  <si>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</si>
  <si>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</si>
  <si>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</si>
  <si>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</si>
  <si>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</si>
  <si>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</si>
  <si>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</si>
  <si>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</si>
  <si>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</si>
  <si>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</si>
  <si>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</si>
  <si>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</si>
  <si>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</si>
  <si>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</si>
  <si>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</si>
  <si>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</si>
  <si>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</si>
  <si>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</si>
  <si>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</si>
  <si>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</si>
  <si>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</si>
  <si>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</si>
  <si>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</si>
  <si>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</si>
  <si>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</si>
  <si>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</si>
  <si>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</si>
  <si>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</si>
  <si>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</si>
  <si>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</si>
  <si>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</si>
  <si>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</si>
  <si>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</si>
  <si>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</si>
  <si>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</si>
  <si>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</si>
  <si>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</si>
  <si>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</si>
  <si>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</si>
  <si>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</si>
  <si>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</si>
  <si>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</si>
  <si>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</si>
  <si>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</si>
  <si>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</si>
  <si>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</si>
  <si>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</si>
  <si>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</si>
  <si>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</si>
  <si>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</si>
  <si>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</si>
  <si>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</si>
  <si>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</si>
  <si>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</si>
  <si>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</si>
  <si>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</si>
  <si>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</si>
  <si>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</si>
  <si>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</si>
  <si>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</si>
  <si>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</si>
  <si>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</si>
  <si>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</si>
  <si>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</si>
  <si>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</si>
  <si>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</si>
  <si>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</si>
  <si>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</si>
  <si>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</si>
  <si>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</si>
  <si>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</si>
  <si>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</si>
  <si>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</si>
  <si>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</si>
  <si>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</si>
  <si>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</si>
  <si>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</si>
  <si>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</si>
  <si>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</si>
  <si>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</si>
  <si>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</si>
  <si>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</si>
  <si>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</si>
  <si>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</si>
  <si>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</si>
  <si>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</si>
  <si>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</si>
  <si>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</si>
  <si>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</si>
  <si>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</si>
  <si>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</si>
  <si>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</si>
  <si>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</si>
  <si>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</si>
  <si>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</si>
  <si>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</si>
  <si>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</si>
  <si>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</si>
  <si>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</si>
  <si>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</si>
  <si>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</si>
  <si>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</si>
  <si>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</si>
  <si>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</si>
  <si>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</si>
  <si>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</si>
  <si>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</si>
  <si>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</si>
  <si>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</si>
  <si>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</si>
  <si>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</si>
  <si>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</si>
  <si>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</si>
  <si>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</si>
  <si>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</si>
  <si>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</si>
  <si>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</si>
  <si>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</si>
  <si>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</si>
  <si>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</si>
  <si>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</si>
  <si>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</si>
  <si>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</si>
  <si>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</si>
  <si>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</si>
  <si>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</si>
  <si>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</si>
  <si>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</si>
  <si>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</si>
  <si>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</si>
  <si>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</si>
  <si>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</si>
  <si>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</si>
  <si>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</si>
  <si>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</si>
  <si>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</si>
  <si>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</si>
  <si>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</si>
  <si>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</si>
  <si>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</si>
  <si>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</si>
  <si>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</si>
  <si>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</si>
  <si>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</si>
  <si>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</si>
  <si>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</si>
  <si>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</si>
  <si>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</si>
  <si>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</si>
  <si>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</si>
  <si>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</si>
  <si>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</si>
  <si>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</si>
  <si>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</si>
  <si>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</si>
  <si>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</si>
  <si>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</si>
  <si>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</si>
  <si>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</si>
  <si>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</si>
  <si>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</si>
  <si>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</si>
  <si>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</si>
  <si>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</si>
  <si>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</si>
  <si>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</si>
  <si>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</si>
  <si>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</si>
  <si>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</si>
  <si>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</si>
  <si>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</si>
  <si>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</si>
  <si>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</si>
  <si>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</si>
  <si>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</si>
  <si>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</si>
  <si>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</si>
  <si>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</si>
  <si>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</si>
  <si>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</si>
  <si>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</si>
  <si>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</si>
  <si>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</si>
  <si>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</si>
  <si>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</si>
  <si>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</si>
  <si>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</si>
  <si>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</si>
  <si>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</si>
  <si>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</si>
  <si>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</si>
  <si>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</si>
  <si>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</si>
  <si>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</si>
  <si>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</si>
  <si>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</si>
  <si>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</si>
  <si>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</si>
  <si>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</si>
  <si>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</si>
  <si>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</si>
  <si>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</si>
  <si>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</si>
  <si>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</si>
  <si>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</si>
  <si>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</si>
  <si>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</si>
  <si>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</si>
  <si>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</si>
  <si>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</si>
  <si>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</si>
  <si>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</si>
  <si>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</si>
  <si>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</si>
  <si>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</si>
  <si>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</si>
  <si>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</si>
  <si>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</si>
  <si>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</si>
  <si>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</si>
  <si>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</si>
  <si>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</si>
  <si>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</si>
  <si>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</si>
  <si>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</si>
  <si>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</si>
  <si>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</si>
  <si>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</si>
  <si>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</si>
  <si>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</si>
  <si>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</si>
  <si>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</si>
  <si>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</si>
  <si>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</si>
  <si>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</si>
  <si>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</si>
  <si>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</si>
  <si>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</si>
  <si>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</si>
  <si>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</si>
  <si>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</si>
  <si>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</si>
  <si>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</si>
  <si>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</si>
  <si>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</si>
  <si>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</si>
  <si>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</si>
  <si>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</si>
  <si>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</si>
  <si>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</si>
  <si>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</si>
  <si>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</si>
  <si>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</si>
  <si>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</si>
  <si>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</si>
  <si>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</si>
  <si>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</si>
  <si>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</si>
  <si>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</si>
  <si>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</si>
  <si>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</si>
  <si>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</si>
  <si>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</si>
  <si>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</si>
  <si>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</si>
  <si>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</si>
  <si>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</si>
  <si>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</si>
  <si>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</si>
  <si>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</si>
  <si>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</si>
  <si>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</si>
  <si>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</si>
  <si>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</si>
  <si>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</si>
  <si>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</si>
  <si>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</si>
  <si>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</si>
  <si>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</si>
  <si>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</si>
  <si>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</si>
  <si>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</si>
  <si>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</si>
  <si>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</si>
  <si>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</si>
  <si>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</si>
  <si>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</si>
  <si>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</si>
  <si>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</si>
  <si>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</si>
  <si>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</si>
  <si>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</si>
  <si>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</si>
  <si>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</si>
  <si>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</si>
  <si>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</si>
  <si>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</si>
  <si>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</si>
  <si>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</si>
  <si>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</si>
  <si>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</si>
  <si>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</si>
  <si>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</si>
  <si>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</si>
  <si>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</si>
  <si>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</si>
  <si>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</si>
  <si>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</si>
  <si>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</si>
  <si>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</si>
  <si>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</si>
  <si>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</si>
  <si>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</si>
  <si>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</si>
  <si>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</si>
  <si>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</si>
  <si>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</si>
  <si>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</si>
  <si>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</si>
  <si>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</si>
  <si>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</si>
  <si>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</si>
  <si>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</si>
  <si>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</si>
  <si>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</si>
  <si>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</si>
  <si>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</si>
  <si>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</si>
  <si>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</si>
  <si>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</si>
  <si>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</si>
  <si>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</si>
  <si>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</si>
  <si>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</si>
  <si>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</si>
  <si>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</si>
  <si>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</si>
  <si>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</si>
  <si>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</si>
  <si>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</si>
  <si>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</si>
  <si>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</si>
  <si>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</si>
  <si>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</si>
  <si>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</si>
  <si>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</si>
  <si>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</si>
  <si>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</si>
  <si>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</si>
  <si>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</si>
  <si>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</si>
  <si>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</si>
  <si>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</si>
  <si>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</si>
  <si>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</si>
  <si>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</si>
  <si>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</si>
  <si>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</si>
  <si>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</si>
  <si>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</si>
  <si>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</si>
  <si>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</si>
  <si>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</si>
  <si>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</si>
  <si>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</si>
  <si>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</si>
  <si>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</si>
  <si>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</si>
  <si>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</si>
  <si>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</si>
  <si>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</si>
  <si>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</si>
  <si>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</si>
  <si>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</si>
  <si>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</si>
  <si>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</si>
  <si>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</si>
  <si>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</si>
  <si>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</si>
  <si>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</si>
  <si>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</si>
  <si>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</si>
  <si>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</si>
  <si>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</si>
  <si>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</si>
  <si>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</si>
  <si>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</si>
  <si>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</si>
  <si>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</si>
  <si>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</si>
  <si>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</si>
  <si>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</si>
  <si>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</si>
  <si>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</si>
  <si>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</si>
  <si>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</si>
  <si>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</si>
  <si>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</si>
  <si>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</si>
  <si>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</si>
  <si>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</si>
  <si>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</si>
  <si>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</si>
  <si>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</si>
  <si>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</si>
  <si>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</si>
  <si>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</si>
  <si>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</si>
  <si>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</si>
  <si>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</si>
  <si>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</si>
  <si>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</si>
  <si>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</si>
  <si>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</si>
  <si>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</si>
  <si>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</si>
  <si>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</si>
  <si>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</si>
  <si>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</si>
  <si>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</si>
  <si>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</si>
  <si>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</si>
  <si>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</si>
  <si>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</si>
  <si>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</si>
  <si>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</si>
  <si>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</si>
  <si>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</si>
  <si>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</si>
  <si>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</si>
  <si>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</si>
  <si>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</si>
  <si>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</si>
  <si>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</si>
  <si>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</si>
  <si>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</si>
  <si>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</si>
  <si>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</si>
  <si>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</si>
  <si>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</si>
  <si>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</si>
  <si>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</si>
  <si>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</si>
  <si>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</si>
  <si>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</si>
  <si>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</si>
  <si>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</si>
  <si>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</si>
  <si>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</si>
  <si>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</si>
  <si>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</si>
  <si>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</si>
  <si>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</si>
  <si>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</si>
  <si>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</si>
  <si>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</si>
  <si>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</si>
  <si>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</si>
  <si>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</si>
  <si>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</si>
  <si>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</si>
  <si>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</si>
  <si>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</si>
  <si>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</si>
  <si>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</si>
  <si>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</si>
  <si>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</si>
  <si>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</si>
  <si>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</si>
  <si>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</si>
  <si>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</si>
  <si>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</si>
  <si>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</si>
  <si>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</si>
  <si>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</si>
  <si>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</si>
  <si>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</si>
  <si>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</si>
  <si>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</si>
  <si>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</si>
  <si>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</si>
  <si>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</si>
  <si>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</si>
  <si>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</si>
  <si>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</si>
  <si>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</si>
  <si>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</si>
  <si>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</si>
  <si>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</si>
  <si>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</si>
  <si>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</si>
  <si>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</si>
  <si>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</si>
  <si>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</si>
  <si>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</si>
  <si>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</si>
  <si>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</si>
  <si>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</si>
  <si>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</si>
  <si>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</si>
  <si>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</si>
  <si>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</si>
  <si>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</si>
  <si>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</si>
  <si>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</si>
  <si>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</si>
  <si>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</si>
  <si>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</si>
  <si>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</si>
  <si>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</si>
  <si>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</si>
  <si>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</si>
  <si>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</si>
  <si>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</si>
  <si>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</si>
  <si>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</si>
  <si>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</si>
  <si>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</si>
  <si>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</si>
  <si>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</si>
  <si>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</si>
  <si>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</si>
  <si>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</si>
  <si>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</si>
  <si>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</si>
  <si>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</si>
  <si>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</si>
  <si>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</si>
  <si>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</si>
  <si>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</si>
  <si>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</si>
  <si>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</si>
  <si>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</si>
  <si>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</si>
  <si>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</si>
  <si>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</si>
  <si>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</si>
  <si>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</si>
  <si>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</si>
  <si>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</si>
  <si>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</si>
  <si>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</si>
  <si>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</si>
  <si>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</si>
  <si>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</si>
  <si>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</si>
  <si>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</si>
  <si>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</si>
  <si>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</si>
  <si>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</si>
  <si>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</si>
  <si>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</si>
  <si>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</si>
  <si>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</si>
  <si>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</si>
  <si>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</si>
  <si>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</si>
  <si>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</si>
  <si>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</si>
  <si>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</si>
  <si>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</si>
  <si>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</si>
  <si>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</si>
  <si>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</si>
  <si>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</si>
  <si>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</si>
  <si>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</si>
  <si>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</si>
  <si>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</si>
  <si>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</si>
  <si>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</si>
  <si>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</si>
  <si>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</si>
  <si>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</si>
  <si>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</si>
  <si>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</si>
  <si>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</si>
  <si>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</si>
  <si>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</si>
  <si>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</si>
  <si>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</si>
  <si>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</si>
  <si>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</si>
  <si>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</si>
  <si>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</si>
  <si>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</si>
  <si>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</si>
  <si>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</si>
  <si>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</si>
  <si>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</si>
  <si>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</si>
  <si>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</si>
  <si>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</si>
  <si>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</si>
  <si>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</si>
  <si>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</si>
  <si>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</si>
  <si>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</si>
  <si>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</si>
  <si>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</si>
  <si>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</si>
  <si>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</si>
  <si>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</si>
  <si>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</si>
  <si>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</si>
  <si>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</si>
  <si>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</si>
  <si>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</si>
  <si>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</si>
  <si>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</si>
  <si>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</si>
  <si>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</si>
  <si>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</si>
  <si>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</si>
  <si>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</si>
  <si>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</si>
  <si>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</si>
  <si>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</si>
  <si>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</si>
  <si>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</si>
  <si>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</si>
  <si>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</si>
  <si>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</si>
  <si>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</si>
  <si>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</si>
  <si>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</si>
  <si>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</si>
  <si>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</si>
  <si>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</si>
  <si>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</si>
  <si>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</si>
  <si>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</si>
  <si>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</si>
  <si>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</si>
  <si>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</si>
  <si>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</si>
  <si>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</si>
  <si>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</si>
  <si>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</si>
  <si>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</si>
  <si>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</si>
  <si>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</si>
  <si>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</si>
  <si>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</si>
  <si>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</si>
  <si>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</si>
  <si>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</si>
  <si>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</si>
  <si>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</si>
  <si>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</si>
  <si>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</si>
  <si>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</si>
  <si>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</si>
  <si>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</si>
  <si>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</si>
  <si>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</si>
  <si>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</si>
  <si>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</si>
  <si>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</si>
  <si>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</si>
  <si>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</si>
  <si>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</si>
  <si>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</si>
  <si>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</si>
  <si>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</si>
  <si>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</si>
  <si>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</si>
  <si>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</si>
  <si>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</si>
  <si>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</si>
  <si>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</si>
  <si>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</si>
  <si>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</si>
  <si>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</si>
  <si>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</si>
  <si>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</si>
  <si>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</si>
  <si>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</si>
  <si>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</si>
  <si>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</si>
  <si>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</si>
  <si>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</si>
  <si>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</si>
  <si>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</si>
  <si>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</si>
  <si>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</si>
  <si>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</si>
  <si>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</si>
  <si>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</si>
  <si>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</si>
  <si>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</si>
  <si>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</si>
  <si>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</si>
  <si>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</si>
  <si>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</si>
  <si>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</si>
  <si>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</si>
  <si>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</si>
  <si>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</si>
  <si>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</si>
  <si>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</si>
  <si>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</si>
  <si>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</si>
  <si>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</si>
  <si>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</si>
  <si>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</si>
  <si>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</si>
  <si>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</si>
  <si>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</si>
  <si>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</si>
  <si>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</si>
  <si>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</si>
  <si>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</si>
  <si>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</si>
  <si>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</si>
  <si>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</si>
  <si>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</si>
  <si>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</si>
  <si>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</si>
  <si>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</si>
  <si>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</si>
  <si>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</si>
  <si>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</si>
  <si>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</si>
  <si>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</si>
  <si>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</si>
  <si>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</si>
  <si>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</si>
  <si>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</si>
  <si>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</si>
  <si>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</si>
  <si>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</si>
  <si>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</si>
  <si>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</si>
  <si>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</si>
  <si>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</si>
  <si>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</si>
  <si>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</si>
  <si>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</si>
  <si>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</si>
  <si>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</si>
  <si>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</si>
  <si>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</si>
  <si>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</si>
  <si>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</si>
  <si>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</si>
  <si>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</si>
  <si>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</si>
  <si>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</si>
  <si>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</si>
  <si>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</si>
  <si>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</si>
  <si>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</si>
  <si>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</si>
  <si>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</si>
  <si>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</si>
  <si>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</si>
  <si>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</si>
  <si>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</si>
  <si>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</si>
  <si>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</si>
  <si>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</si>
  <si>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</si>
  <si>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</si>
  <si>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</si>
  <si>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</si>
  <si>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</si>
  <si>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</si>
  <si>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</si>
  <si>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</si>
  <si>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</si>
  <si>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</si>
  <si>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</si>
  <si>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</si>
  <si>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</si>
  <si>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</si>
  <si>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</si>
  <si>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</si>
  <si>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</si>
  <si>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</si>
  <si>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</si>
  <si>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</si>
  <si>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</si>
  <si>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</si>
  <si>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</si>
  <si>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</si>
  <si>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</si>
  <si>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</si>
  <si>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</si>
  <si>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</si>
  <si>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</si>
  <si>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</si>
  <si>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</si>
  <si>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</si>
  <si>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</si>
  <si>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</si>
  <si>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</si>
  <si>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</si>
  <si>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</si>
  <si>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</si>
  <si>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</si>
  <si>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</si>
  <si>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</si>
  <si>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</si>
  <si>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</si>
  <si>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</si>
  <si>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</si>
  <si>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</si>
  <si>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</si>
  <si>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</si>
  <si>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</si>
  <si>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</si>
  <si>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</si>
  <si>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</si>
  <si>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</si>
  <si>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</si>
  <si>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</si>
  <si>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</si>
  <si>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</si>
  <si>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</si>
  <si>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</si>
  <si>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</si>
  <si>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</si>
  <si>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</si>
  <si>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</si>
  <si>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</si>
  <si>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</si>
  <si>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</si>
  <si>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</si>
  <si>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</si>
  <si>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</si>
  <si>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</si>
  <si>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</si>
  <si>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</si>
  <si>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</si>
  <si>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</si>
  <si>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</si>
  <si>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</si>
  <si>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</si>
  <si>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</si>
  <si>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</si>
  <si>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</si>
  <si>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</si>
  <si>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</si>
  <si>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</si>
  <si>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</si>
  <si>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</si>
  <si>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</si>
  <si>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</si>
  <si>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</si>
  <si>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</si>
  <si>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</si>
  <si>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</si>
  <si>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</si>
  <si>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</si>
  <si>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</si>
  <si>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</si>
  <si>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</si>
  <si>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</si>
  <si>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</si>
  <si>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</si>
  <si>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</si>
  <si>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</si>
  <si>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</si>
  <si>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</si>
  <si>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</si>
  <si>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</si>
  <si>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</si>
  <si>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</si>
  <si>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</si>
  <si>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</si>
  <si>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</si>
  <si>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</si>
  <si>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</si>
  <si>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</si>
  <si>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</si>
  <si>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</si>
  <si>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</si>
  <si>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</si>
  <si>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</si>
  <si>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</si>
  <si>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</si>
  <si>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</si>
  <si>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</si>
  <si>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</si>
  <si>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</si>
  <si>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</si>
  <si>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</si>
  <si>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</si>
  <si>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</si>
  <si>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</si>
  <si>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</si>
  <si>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</si>
  <si>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</si>
  <si>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</si>
  <si>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</si>
  <si>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</si>
  <si>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</si>
  <si>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</si>
  <si>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</si>
  <si>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</si>
  <si>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</si>
  <si>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</si>
  <si>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</si>
  <si>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</si>
  <si>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</si>
  <si>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</si>
  <si>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</si>
  <si>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</si>
  <si>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</si>
  <si>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</si>
  <si>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</si>
  <si>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</si>
  <si>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</si>
  <si>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</si>
  <si>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</si>
  <si>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</si>
  <si>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</si>
  <si>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</si>
  <si>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</si>
  <si>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</si>
  <si>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</si>
  <si>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</si>
  <si>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</si>
  <si>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</si>
  <si>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</si>
  <si>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</si>
  <si>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</si>
  <si>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</si>
  <si>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</si>
  <si>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</si>
  <si>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</si>
  <si>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</si>
  <si>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</si>
  <si>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</si>
  <si>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</si>
  <si>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</si>
  <si>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</si>
  <si>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</si>
  <si>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</si>
  <si>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</si>
  <si>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</si>
  <si>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</si>
  <si>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</si>
  <si>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</si>
  <si>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</si>
  <si>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</si>
  <si>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</si>
  <si>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</si>
  <si>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</si>
  <si>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</si>
  <si>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</si>
  <si>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</si>
  <si>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</si>
  <si>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</si>
  <si>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</si>
  <si>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</si>
  <si>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</si>
  <si>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</si>
  <si>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</si>
  <si>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</si>
  <si>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</si>
  <si>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</si>
  <si>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</si>
  <si>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</si>
  <si>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</si>
  <si>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</si>
  <si>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</si>
  <si>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</si>
  <si>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</si>
  <si>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</si>
  <si>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</si>
  <si>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</si>
  <si>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</si>
  <si>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</si>
  <si>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</si>
  <si>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</si>
  <si>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</si>
  <si>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</si>
  <si>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</si>
  <si>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</si>
  <si>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</si>
  <si>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</si>
  <si>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</si>
  <si>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</si>
  <si>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</si>
  <si>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</si>
  <si>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</si>
  <si>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</si>
  <si>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</si>
  <si>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</si>
  <si>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</si>
  <si>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</si>
  <si>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</si>
  <si>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</si>
  <si>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</si>
  <si>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</si>
  <si>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</si>
  <si>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</si>
  <si>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</si>
  <si>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</si>
  <si>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</si>
  <si>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</si>
  <si>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</si>
  <si>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</si>
  <si>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</si>
  <si>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</si>
  <si>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</si>
  <si>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</si>
  <si>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</si>
  <si>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</si>
  <si>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</si>
  <si>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</si>
  <si>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</si>
  <si>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</si>
  <si>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</si>
  <si>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</si>
  <si>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</si>
  <si>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</si>
  <si>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</si>
  <si>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</si>
  <si>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</si>
  <si>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</si>
  <si>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</si>
  <si>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</si>
  <si>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</si>
  <si>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</si>
  <si>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</si>
  <si>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</si>
  <si>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</si>
  <si>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</si>
  <si>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</si>
  <si>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</si>
  <si>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</si>
  <si>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</si>
  <si>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</si>
  <si>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</si>
  <si>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</si>
  <si>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</si>
  <si>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</si>
  <si>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</si>
  <si>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</si>
  <si>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</si>
  <si>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</si>
  <si>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</si>
  <si>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</si>
  <si>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</si>
  <si>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</si>
  <si>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</si>
  <si>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</si>
  <si>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</si>
  <si>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</si>
  <si>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</si>
  <si>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</si>
  <si>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</si>
  <si>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</si>
  <si>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</si>
  <si>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</si>
  <si>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</si>
  <si>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</si>
  <si>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</si>
  <si>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</si>
  <si>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</si>
  <si>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</si>
  <si>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</si>
  <si>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</si>
  <si>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</si>
  <si>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</si>
  <si>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</si>
  <si>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</si>
  <si>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</si>
  <si>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</si>
  <si>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</si>
  <si>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</si>
  <si>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</si>
  <si>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</si>
  <si>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</si>
  <si>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</si>
  <si>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</si>
  <si>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</si>
  <si>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</si>
  <si>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</si>
  <si>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</si>
  <si>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</si>
  <si>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</si>
  <si>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</si>
  <si>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</si>
  <si>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</si>
  <si>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</si>
  <si>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</si>
  <si>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</si>
  <si>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</si>
  <si>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</si>
  <si>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</si>
  <si>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</si>
  <si>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</si>
  <si>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</si>
  <si>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</si>
  <si>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</si>
  <si>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</si>
  <si>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</si>
  <si>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</si>
  <si>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</si>
  <si>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</si>
  <si>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</si>
  <si>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</si>
  <si>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</si>
  <si>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</si>
  <si>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</si>
  <si>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</si>
  <si>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</si>
  <si>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</si>
  <si>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</si>
  <si>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</si>
  <si>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</si>
  <si>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</si>
  <si>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</si>
  <si>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</si>
  <si>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</si>
  <si>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</si>
  <si>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</si>
  <si>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</si>
  <si>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</si>
  <si>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</si>
  <si>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</si>
  <si>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</si>
  <si>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</si>
  <si>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</si>
  <si>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</si>
  <si>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</si>
  <si>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</si>
  <si>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</si>
  <si>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</si>
  <si>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</si>
  <si>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</si>
  <si>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</si>
  <si>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</si>
  <si>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</si>
  <si>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</si>
  <si>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</si>
  <si>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</si>
  <si>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</si>
  <si>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</si>
  <si>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</si>
  <si>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</si>
  <si>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</si>
  <si>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</si>
  <si>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</si>
  <si>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</si>
  <si>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</si>
  <si>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</si>
  <si>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</si>
  <si>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</si>
  <si>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</si>
  <si>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</si>
  <si>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</si>
  <si>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</si>
  <si>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</si>
  <si>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</si>
  <si>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</si>
  <si>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</si>
  <si>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</si>
  <si>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</si>
  <si>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</si>
  <si>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</si>
  <si>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</si>
  <si>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</si>
  <si>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</si>
  <si>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</si>
  <si>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</si>
  <si>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</si>
  <si>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</si>
  <si>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</si>
  <si>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</si>
  <si>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</si>
  <si>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</si>
  <si>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</si>
  <si>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</si>
  <si>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</si>
  <si>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</si>
  <si>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</si>
  <si>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</si>
  <si>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</si>
  <si>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</si>
  <si>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</si>
  <si>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</si>
  <si>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</si>
  <si>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</si>
  <si>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</si>
  <si>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</si>
  <si>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</si>
  <si>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</si>
  <si>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</si>
  <si>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</si>
  <si>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</si>
  <si>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</si>
  <si>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</si>
  <si>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</si>
  <si>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</si>
  <si>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</si>
  <si>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</si>
  <si>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</si>
  <si>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</si>
  <si>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</si>
  <si>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</si>
  <si>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</si>
  <si>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</si>
  <si>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</si>
  <si>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</si>
  <si>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</si>
  <si>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</si>
  <si>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</si>
  <si>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</si>
  <si>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</si>
  <si>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</si>
  <si>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</si>
  <si>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</si>
  <si>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</si>
  <si>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</si>
  <si>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</si>
  <si>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</si>
  <si>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</si>
  <si>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</si>
  <si>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</si>
  <si>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</si>
  <si>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</si>
  <si>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</si>
  <si>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</si>
  <si>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</si>
  <si>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</si>
  <si>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</si>
  <si>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</si>
  <si>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</si>
  <si>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</si>
  <si>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</si>
  <si>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</si>
  <si>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</si>
  <si>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</si>
  <si>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</si>
  <si>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</si>
  <si>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</si>
  <si>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</si>
  <si>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</si>
  <si>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</si>
  <si>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</si>
  <si>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</si>
  <si>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</si>
  <si>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</si>
  <si>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</si>
  <si>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</si>
  <si>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</si>
  <si>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</si>
  <si>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</si>
  <si>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</si>
  <si>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</si>
  <si>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</si>
  <si>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</si>
  <si>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</si>
  <si>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</si>
  <si>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</si>
  <si>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</si>
  <si>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</si>
  <si>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</si>
  <si>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</si>
  <si>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</si>
  <si>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</si>
  <si>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</si>
  <si>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</si>
  <si>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</si>
  <si>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</si>
  <si>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</si>
  <si>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</si>
  <si>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</si>
  <si>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</si>
  <si>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</si>
  <si>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</si>
  <si>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</si>
  <si>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</si>
  <si>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</si>
  <si>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</si>
  <si>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</si>
  <si>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</si>
  <si>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</si>
  <si>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</si>
  <si>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</si>
  <si>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</si>
  <si>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</si>
  <si>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</si>
  <si>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</si>
  <si>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</si>
  <si>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</si>
  <si>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</si>
  <si>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</si>
  <si>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</si>
  <si>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</si>
  <si>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</si>
  <si>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</si>
  <si>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</si>
  <si>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</si>
  <si>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</si>
  <si>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</si>
  <si>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</si>
  <si>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</si>
  <si>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</si>
  <si>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</si>
  <si>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</si>
  <si>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</si>
  <si>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</si>
  <si>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</si>
  <si>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</si>
  <si>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</si>
  <si>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</si>
  <si>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</si>
  <si>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</si>
  <si>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</si>
  <si>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</si>
  <si>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</si>
  <si>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</si>
  <si>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</si>
  <si>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</si>
  <si>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</si>
  <si>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</si>
  <si>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</si>
  <si>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</si>
  <si>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</si>
  <si>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</si>
  <si>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</si>
  <si>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</si>
  <si>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</si>
  <si>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</si>
  <si>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</si>
  <si>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</si>
  <si>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</si>
  <si>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</si>
  <si>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</si>
  <si>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</si>
  <si>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</si>
  <si>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</si>
  <si>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</si>
  <si>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</si>
  <si>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</si>
  <si>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</si>
  <si>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</si>
  <si>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</si>
  <si>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</si>
  <si>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</si>
  <si>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</si>
  <si>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</si>
  <si>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</si>
  <si>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</si>
  <si>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</si>
  <si>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</si>
  <si>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</si>
  <si>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</si>
  <si>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</si>
  <si>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</si>
  <si>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</si>
  <si>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</si>
  <si>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</si>
  <si>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</si>
  <si>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</si>
  <si>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</si>
  <si>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</si>
  <si>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</si>
  <si>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</si>
  <si>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</si>
  <si>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</si>
  <si>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</si>
  <si>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</si>
  <si>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</si>
  <si>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</si>
  <si>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</si>
  <si>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</si>
  <si>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</si>
  <si>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</si>
  <si>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</si>
  <si>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</si>
  <si>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</si>
  <si>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</si>
  <si>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</si>
  <si>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</si>
  <si>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</si>
  <si>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</si>
  <si>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</si>
  <si>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</si>
  <si>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</si>
  <si>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</si>
  <si>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</si>
  <si>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</si>
  <si>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</si>
  <si>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</si>
  <si>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</si>
  <si>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</si>
  <si>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</si>
  <si>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</si>
  <si>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</si>
  <si>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</si>
  <si>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</si>
  <si>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</si>
  <si>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</si>
  <si>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</si>
  <si>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</si>
  <si>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</si>
  <si>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</si>
  <si>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</si>
  <si>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</si>
  <si>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</si>
  <si>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</si>
  <si>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</si>
  <si>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</si>
  <si>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</si>
  <si>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</si>
  <si>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</si>
  <si>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</si>
  <si>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</si>
  <si>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</si>
  <si>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</si>
  <si>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</si>
  <si>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</si>
  <si>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</si>
  <si>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</si>
  <si>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</si>
  <si>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</si>
  <si>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</si>
  <si>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</si>
  <si>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</si>
  <si>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</si>
  <si>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</si>
  <si>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</si>
  <si>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</si>
  <si>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</si>
  <si>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</si>
  <si>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</si>
  <si>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</si>
  <si>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</si>
  <si>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</si>
  <si>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</si>
  <si>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</si>
  <si>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</si>
  <si>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</si>
  <si>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</si>
  <si>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</si>
  <si>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</si>
  <si>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</si>
  <si>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</si>
  <si>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</si>
  <si>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</si>
  <si>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</si>
  <si>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</si>
  <si>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</si>
  <si>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</si>
  <si>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</si>
  <si>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</si>
  <si>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</si>
  <si>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</si>
  <si>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</si>
  <si>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</si>
  <si>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</si>
  <si>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</si>
  <si>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</si>
  <si>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</si>
  <si>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</si>
  <si>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</si>
  <si>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</si>
  <si>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</si>
  <si>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</si>
  <si>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</si>
  <si>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</si>
  <si>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</si>
  <si>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</si>
  <si>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</si>
  <si>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</si>
  <si>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</si>
  <si>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</si>
  <si>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</si>
  <si>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</si>
  <si>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</si>
  <si>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</si>
  <si>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</si>
  <si>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</si>
  <si>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</si>
  <si>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</si>
  <si>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</si>
  <si>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</si>
  <si>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</si>
  <si>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</si>
  <si>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</si>
  <si>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</si>
  <si>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</si>
  <si>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</si>
  <si>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</si>
  <si>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</si>
  <si>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</si>
  <si>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</si>
  <si>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</si>
  <si>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</si>
  <si>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</si>
  <si>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</si>
  <si>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</si>
  <si>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</si>
  <si>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</si>
  <si>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</si>
  <si>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</si>
  <si>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</si>
  <si>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</si>
  <si>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</si>
  <si>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</si>
  <si>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</si>
  <si>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</si>
  <si>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</si>
  <si>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</si>
  <si>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</si>
  <si>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</si>
  <si>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</si>
  <si>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</si>
  <si>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</si>
  <si>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</si>
  <si>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</si>
  <si>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</si>
  <si>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</si>
  <si>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</si>
  <si>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</si>
  <si>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</si>
  <si>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</si>
  <si>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</si>
  <si>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</si>
  <si>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</si>
  <si>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</si>
  <si>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</si>
  <si>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</si>
  <si>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</si>
  <si>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</si>
  <si>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</si>
  <si>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</si>
  <si>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</si>
  <si>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</si>
  <si>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</si>
  <si>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</si>
  <si>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</si>
  <si>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</si>
  <si>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</si>
  <si>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</si>
  <si>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</si>
  <si>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</si>
  <si>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</si>
  <si>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</si>
  <si>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</si>
  <si>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</si>
  <si>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</si>
  <si>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</si>
  <si>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</si>
  <si>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</si>
  <si>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</si>
  <si>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</si>
  <si>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</si>
  <si>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</si>
  <si>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</si>
  <si>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</si>
  <si>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</si>
  <si>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</si>
  <si>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</si>
  <si>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</si>
  <si>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</si>
  <si>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</si>
  <si>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</si>
  <si>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</si>
  <si>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</si>
  <si>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</si>
  <si>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</si>
  <si>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</si>
  <si>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</si>
  <si>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</si>
  <si>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</si>
  <si>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</si>
  <si>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</si>
  <si>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</si>
  <si>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</si>
  <si>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</si>
  <si>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</si>
  <si>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</si>
  <si>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</si>
  <si>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</si>
  <si>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</si>
  <si>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</si>
  <si>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</si>
  <si>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</si>
  <si>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</si>
  <si>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</si>
  <si>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</si>
  <si>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</si>
  <si>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</si>
  <si>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</si>
  <si>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</si>
  <si>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</si>
  <si>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</si>
  <si>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</si>
  <si>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</si>
  <si>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</si>
  <si>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</si>
  <si>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</si>
  <si>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</si>
  <si>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</si>
  <si>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</si>
  <si>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</si>
  <si>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</si>
  <si>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</si>
  <si>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</si>
  <si>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</si>
  <si>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</si>
  <si>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</si>
  <si>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</si>
  <si>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</si>
  <si>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</si>
  <si>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</si>
  <si>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</si>
  <si>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</si>
  <si>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</si>
  <si>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</si>
  <si>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</si>
  <si>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</si>
  <si>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</si>
  <si>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</si>
  <si>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</si>
  <si>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</si>
  <si>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</si>
  <si>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</si>
  <si>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</si>
  <si>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</si>
  <si>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</si>
  <si>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</si>
  <si>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</si>
  <si>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</si>
  <si>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</si>
  <si>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</si>
  <si>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</si>
  <si>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</si>
  <si>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</si>
  <si>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</si>
  <si>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</si>
  <si>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</si>
  <si>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</si>
  <si>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</si>
  <si>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</si>
  <si>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</si>
  <si>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</si>
  <si>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</si>
  <si>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</si>
  <si>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</si>
  <si>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</si>
  <si>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</si>
  <si>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</si>
  <si>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</si>
  <si>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</si>
  <si>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</si>
  <si>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</si>
  <si>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</si>
  <si>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</si>
  <si>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</si>
  <si>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</si>
  <si>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</si>
  <si>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</si>
  <si>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</si>
  <si>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</si>
  <si>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</si>
  <si>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</si>
  <si>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</si>
  <si>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</si>
  <si>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</si>
  <si>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</si>
  <si>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</si>
  <si>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</si>
  <si>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</si>
  <si>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</si>
  <si>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</si>
  <si>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</si>
  <si>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</si>
  <si>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</si>
  <si>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</si>
  <si>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</si>
  <si>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</si>
  <si>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</si>
  <si>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</si>
  <si>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</si>
  <si>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</si>
  <si>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</si>
  <si>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</si>
  <si>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</si>
  <si>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</si>
  <si>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</si>
  <si>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</si>
  <si>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</si>
  <si>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</si>
  <si>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</si>
  <si>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</si>
  <si>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</si>
  <si>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</si>
  <si>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</si>
  <si>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</si>
  <si>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</si>
  <si>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</si>
  <si>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</si>
  <si>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</si>
  <si>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</si>
  <si>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</si>
  <si>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</si>
  <si>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</si>
  <si>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</si>
  <si>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</si>
  <si>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</si>
  <si>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</si>
  <si>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</si>
  <si>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</si>
  <si>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</si>
  <si>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</si>
  <si>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</si>
  <si>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</si>
  <si>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</si>
  <si>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</si>
  <si>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</si>
  <si>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</si>
  <si>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</si>
  <si>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</si>
  <si>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</si>
  <si>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</si>
  <si>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</si>
  <si>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</si>
  <si>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</si>
  <si>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</si>
  <si>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</si>
  <si>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</si>
  <si>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</si>
  <si>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</si>
  <si>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</si>
  <si>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</si>
  <si>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</si>
  <si>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</si>
  <si>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</si>
  <si>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</si>
  <si>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</si>
  <si>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</si>
  <si>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</si>
  <si>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</si>
  <si>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</si>
  <si>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</si>
  <si>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</si>
  <si>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</si>
  <si>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</si>
  <si>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</si>
  <si>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</si>
  <si>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</si>
  <si>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</si>
  <si>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</si>
  <si>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</si>
  <si>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</si>
  <si>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</si>
  <si>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</si>
  <si>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</si>
  <si>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</si>
  <si>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</si>
  <si>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</si>
  <si>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</si>
  <si>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</si>
  <si>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</si>
  <si>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</si>
  <si>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</si>
  <si>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</si>
  <si>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</si>
  <si>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</si>
  <si>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</si>
  <si>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</si>
  <si>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</si>
  <si>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</si>
  <si>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</si>
  <si>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</si>
  <si>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</si>
  <si>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</si>
  <si>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</si>
  <si>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</si>
  <si>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</si>
  <si>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</si>
  <si>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</si>
  <si>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</si>
  <si>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</si>
  <si>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</si>
  <si>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</si>
  <si>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</si>
  <si>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</si>
  <si>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</si>
  <si>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</si>
  <si>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</si>
  <si>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</si>
  <si>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</si>
  <si>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</si>
  <si>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</si>
  <si>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</si>
  <si>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</si>
  <si>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</si>
  <si>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</si>
  <si>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</si>
  <si>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</si>
  <si>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</si>
  <si>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</si>
  <si>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</si>
  <si>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</si>
  <si>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</si>
  <si>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</si>
  <si>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</si>
  <si>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</si>
  <si>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</si>
  <si>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</si>
  <si>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</si>
  <si>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</si>
  <si>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</si>
  <si>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</si>
  <si>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</si>
  <si>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</si>
  <si>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</si>
  <si>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</si>
  <si>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</si>
  <si>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</si>
  <si>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</si>
  <si>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</si>
  <si>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</si>
  <si>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</si>
  <si>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</si>
  <si>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</si>
  <si>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</si>
  <si>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</si>
  <si>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</si>
  <si>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</si>
  <si>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</si>
  <si>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</si>
  <si>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</si>
  <si>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</si>
  <si>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</si>
  <si>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</si>
  <si>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</si>
  <si>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</si>
  <si>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</si>
  <si>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</si>
  <si>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</si>
  <si>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</si>
  <si>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</si>
  <si>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</si>
  <si>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</si>
  <si>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</si>
  <si>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</si>
  <si>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</si>
  <si>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</si>
  <si>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</si>
  <si>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</si>
  <si>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</si>
  <si>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</si>
  <si>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</si>
  <si>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</si>
  <si>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</si>
  <si>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</si>
  <si>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</si>
  <si>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</si>
  <si>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</si>
  <si>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</si>
  <si>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</si>
  <si>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</si>
  <si>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</si>
  <si>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</si>
  <si>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</si>
  <si>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</si>
  <si>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</si>
  <si>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</si>
  <si>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</si>
  <si>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</si>
  <si>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</si>
  <si>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</si>
  <si>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</si>
  <si>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</si>
  <si>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</si>
  <si>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</si>
  <si>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</si>
  <si>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</si>
  <si>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</si>
  <si>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</si>
  <si>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</si>
  <si>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</si>
  <si>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</si>
  <si>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</si>
  <si>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</si>
  <si>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</si>
  <si>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</si>
  <si>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</si>
  <si>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</si>
  <si>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</si>
  <si>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</si>
  <si>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</si>
  <si>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</si>
  <si>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</si>
  <si>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</si>
  <si>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</si>
  <si>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</si>
  <si>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</si>
  <si>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</si>
  <si>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</si>
  <si>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</si>
  <si>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</si>
  <si>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</si>
  <si>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</si>
  <si>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</si>
  <si>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</si>
  <si>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</si>
  <si>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</si>
  <si>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</si>
  <si>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</si>
  <si>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</si>
  <si>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</si>
  <si>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</si>
  <si>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</si>
  <si>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</si>
  <si>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</si>
  <si>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</si>
  <si>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</si>
  <si>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</si>
  <si>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</si>
  <si>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</si>
  <si>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</si>
  <si>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</si>
  <si>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</si>
  <si>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</si>
  <si>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</si>
  <si>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</si>
  <si>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</si>
  <si>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</si>
  <si>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</si>
  <si>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</si>
  <si>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</si>
  <si>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</si>
  <si>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</si>
  <si>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</si>
  <si>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</si>
  <si>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</si>
  <si>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</si>
  <si>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</si>
  <si>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</si>
  <si>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</si>
  <si>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</si>
  <si>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</si>
  <si>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</si>
  <si>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</si>
  <si>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</si>
  <si>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</si>
  <si>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</si>
  <si>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</si>
  <si>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</si>
  <si>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</si>
  <si>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</si>
  <si>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</si>
  <si>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</si>
  <si>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</si>
  <si>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</si>
  <si>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</si>
  <si>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</si>
  <si>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</si>
  <si>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</si>
  <si>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</si>
  <si>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</si>
  <si>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</si>
  <si>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</si>
  <si>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</si>
  <si>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</si>
  <si>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</si>
  <si>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</si>
  <si>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</si>
  <si>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</si>
  <si>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</si>
  <si>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</si>
  <si>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</si>
  <si>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</si>
  <si>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</si>
  <si>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</si>
  <si>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</si>
  <si>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</si>
  <si>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</si>
  <si>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</si>
  <si>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</si>
  <si>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</si>
  <si>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</si>
  <si>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</si>
  <si>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</si>
  <si>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</si>
  <si>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</si>
  <si>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</si>
  <si>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</si>
  <si>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</si>
  <si>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</si>
  <si>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</si>
  <si>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</si>
  <si>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</si>
  <si>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</si>
  <si>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</si>
  <si>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</si>
  <si>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</si>
  <si>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</si>
  <si>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</si>
  <si>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</si>
  <si>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</si>
  <si>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</si>
  <si>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</si>
  <si>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</si>
  <si>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</si>
  <si>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</si>
  <si>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</si>
  <si>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</si>
  <si>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</si>
  <si>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</si>
  <si>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</si>
  <si>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</si>
  <si>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</si>
  <si>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</si>
  <si>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</si>
  <si>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</si>
  <si>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</si>
  <si>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</si>
  <si>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</si>
  <si>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</si>
  <si>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</si>
  <si>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</si>
  <si>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</si>
  <si>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</si>
  <si>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</si>
  <si>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</si>
  <si>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</si>
  <si>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</si>
  <si>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</si>
  <si>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</si>
  <si>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</si>
  <si>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</si>
  <si>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</si>
  <si>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</si>
  <si>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</si>
  <si>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</si>
  <si>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</si>
  <si>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</si>
  <si>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</si>
  <si>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</si>
  <si>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</si>
  <si>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</si>
  <si>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</si>
  <si>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</si>
  <si>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</si>
  <si>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</si>
  <si>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</si>
  <si>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</si>
  <si>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</si>
  <si>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</si>
  <si>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</si>
  <si>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</si>
  <si>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</si>
  <si>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</si>
  <si>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</si>
  <si>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</si>
  <si>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</si>
  <si>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</si>
  <si>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</si>
  <si>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</si>
  <si>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</si>
  <si>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</si>
  <si>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</si>
  <si>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</si>
  <si>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</si>
  <si>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</si>
  <si>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</si>
  <si>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</si>
  <si>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</si>
  <si>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</si>
  <si>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</si>
  <si>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</si>
  <si>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</si>
  <si>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</si>
  <si>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</si>
  <si>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</si>
  <si>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</si>
  <si>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</si>
  <si>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</si>
  <si>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</si>
  <si>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</si>
  <si>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</si>
  <si>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</si>
  <si>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</si>
  <si>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</si>
  <si>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</si>
  <si>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</si>
  <si>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</si>
  <si>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</si>
  <si>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</si>
  <si>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</si>
  <si>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</si>
  <si>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</si>
  <si>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</si>
  <si>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</si>
  <si>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</si>
  <si>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</si>
  <si>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</si>
  <si>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</si>
  <si>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</si>
  <si>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</si>
  <si>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</si>
  <si>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</si>
  <si>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</si>
  <si>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</si>
  <si>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</si>
  <si>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</si>
  <si>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</si>
  <si>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</si>
  <si>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</si>
  <si>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</si>
  <si>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</si>
  <si>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</si>
  <si>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</si>
  <si>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</si>
  <si>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</si>
  <si>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</si>
  <si>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</si>
  <si>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</si>
  <si>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</si>
  <si>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</si>
  <si>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</si>
  <si>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</si>
  <si>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</si>
  <si>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</si>
  <si>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</si>
  <si>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</si>
  <si>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</si>
  <si>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</si>
  <si>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</si>
  <si>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</si>
  <si>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</si>
  <si>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</si>
  <si>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</si>
  <si>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</si>
  <si>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</si>
  <si>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</si>
  <si>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</si>
  <si>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</si>
  <si>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</si>
  <si>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</si>
  <si>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</si>
  <si>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</si>
  <si>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</si>
  <si>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</si>
  <si>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</si>
  <si>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</si>
  <si>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</si>
  <si>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</si>
  <si>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</si>
  <si>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</si>
  <si>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</si>
  <si>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</si>
  <si>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</si>
  <si>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</si>
  <si>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</si>
  <si>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</si>
  <si>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</si>
  <si>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</si>
  <si>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</si>
  <si>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</si>
  <si>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</si>
  <si>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</si>
  <si>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</si>
  <si>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</si>
  <si>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</si>
  <si>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</si>
  <si>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</si>
  <si>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</si>
  <si>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</si>
  <si>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</si>
  <si>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</si>
  <si>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</si>
  <si>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</si>
  <si>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</si>
  <si>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</si>
  <si>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</si>
  <si>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</si>
  <si>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</si>
  <si>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</si>
  <si>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</si>
  <si>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</si>
  <si>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</si>
  <si>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</si>
  <si>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</si>
  <si>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</si>
  <si>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</si>
  <si>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</si>
  <si>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</si>
  <si>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</si>
  <si>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</si>
  <si>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</si>
  <si>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</si>
  <si>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</si>
  <si>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</si>
  <si>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</si>
  <si>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</si>
  <si>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</si>
  <si>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</si>
  <si>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</si>
  <si>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</si>
  <si>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</si>
  <si>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</si>
  <si>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</si>
  <si>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</si>
  <si>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</si>
  <si>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</si>
  <si>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</si>
  <si>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</si>
  <si>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</si>
  <si>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</si>
  <si>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</si>
  <si>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</si>
  <si>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</si>
  <si>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</si>
  <si>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</si>
  <si>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</si>
  <si>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</si>
  <si>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</si>
  <si>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</si>
  <si>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</si>
  <si>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</si>
  <si>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</si>
  <si>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</si>
  <si>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</si>
  <si>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</si>
  <si>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</si>
  <si>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</si>
  <si>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</si>
  <si>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</si>
  <si>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</si>
  <si>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</si>
  <si>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</si>
  <si>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</si>
  <si>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</si>
  <si>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</si>
  <si>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</si>
  <si>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</si>
  <si>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</si>
  <si>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</si>
  <si>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</si>
  <si>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</si>
  <si>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</si>
  <si>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</si>
  <si>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</si>
  <si>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</si>
  <si>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</si>
  <si>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</si>
  <si>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</si>
  <si>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</si>
  <si>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</si>
  <si>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</si>
  <si>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</si>
  <si>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</si>
  <si>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</si>
  <si>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</si>
  <si>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</si>
  <si>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</si>
  <si>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</si>
  <si>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</si>
  <si>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</si>
  <si>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</si>
  <si>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</si>
  <si>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</si>
  <si>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</si>
  <si>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</si>
  <si>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</si>
  <si>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</si>
  <si>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</si>
  <si>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</si>
  <si>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</si>
  <si>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</si>
  <si>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</si>
  <si>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</si>
  <si>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</si>
  <si>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</si>
  <si>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</si>
  <si>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</si>
  <si>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</si>
  <si>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</si>
  <si>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</si>
  <si>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</si>
  <si>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</si>
  <si>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</si>
  <si>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</si>
  <si>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</si>
  <si>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</si>
  <si>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</si>
  <si>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</si>
  <si>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</si>
  <si>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</si>
  <si>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</si>
  <si>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</si>
  <si>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</si>
  <si>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</si>
  <si>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</si>
  <si>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</si>
  <si>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</si>
  <si>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</si>
  <si>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</si>
  <si>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</si>
  <si>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</si>
  <si>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</si>
  <si>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</si>
  <si>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</si>
  <si>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</si>
  <si>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</si>
  <si>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</si>
  <si>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</si>
  <si>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</si>
  <si>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</si>
  <si>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</si>
  <si>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</si>
  <si>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</si>
  <si>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</si>
  <si>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</si>
  <si>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</si>
  <si>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</si>
  <si>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</si>
  <si>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</si>
  <si>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</si>
  <si>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</si>
  <si>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</si>
  <si>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</si>
  <si>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</si>
  <si>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</si>
  <si>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</si>
  <si>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</si>
  <si>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</si>
  <si>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</si>
  <si>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</si>
  <si>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</si>
  <si>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</si>
  <si>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</si>
  <si>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</si>
  <si>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</si>
  <si>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</si>
  <si>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</si>
  <si>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</si>
  <si>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</si>
  <si>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</si>
  <si>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</si>
  <si>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</si>
  <si>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</si>
  <si>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</si>
  <si>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</si>
  <si>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</si>
  <si>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</si>
  <si>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</si>
  <si>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</si>
  <si>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</si>
  <si>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</si>
  <si>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</si>
  <si>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</si>
  <si>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</si>
  <si>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</si>
  <si>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</si>
  <si>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</si>
  <si>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</si>
  <si>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</si>
  <si>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</si>
  <si>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</si>
  <si>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</si>
  <si>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</si>
  <si>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</si>
  <si>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</si>
  <si>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</si>
  <si>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</si>
  <si>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</si>
  <si>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</si>
  <si>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</si>
  <si>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</si>
  <si>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</si>
  <si>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</si>
  <si>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</si>
  <si>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</si>
  <si>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</si>
  <si>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</si>
  <si>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</si>
  <si>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</si>
  <si>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</si>
  <si>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</si>
  <si>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</si>
  <si>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</si>
  <si>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</si>
  <si>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</si>
  <si>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</si>
  <si>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</si>
  <si>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</si>
  <si>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</si>
  <si>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</si>
  <si>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</si>
  <si>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</si>
  <si>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</si>
  <si>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</si>
  <si>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</si>
  <si>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</si>
  <si>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</si>
  <si>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</si>
  <si>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</si>
  <si>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</si>
  <si>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</si>
  <si>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</si>
  <si>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</si>
  <si>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</si>
  <si>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</si>
  <si>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</si>
  <si>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</si>
  <si>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</si>
  <si>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</si>
  <si>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</si>
  <si>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</si>
  <si>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</si>
  <si>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</si>
  <si>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</si>
  <si>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</si>
  <si>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</si>
  <si>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</si>
  <si>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</si>
  <si>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</si>
  <si>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</si>
  <si>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</si>
  <si>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</si>
  <si>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</si>
  <si>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</si>
  <si>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</si>
  <si>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</si>
  <si>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</si>
  <si>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</si>
  <si>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</si>
  <si>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</si>
  <si>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</si>
  <si>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</si>
  <si>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</si>
  <si>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</si>
  <si>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</si>
  <si>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</si>
  <si>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</si>
  <si>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</si>
  <si>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</si>
  <si>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</si>
  <si>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</si>
  <si>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</si>
  <si>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</si>
  <si>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</si>
  <si>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</si>
  <si>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</si>
  <si>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</si>
  <si>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</si>
  <si>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</si>
  <si>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</si>
  <si>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</si>
  <si>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</si>
  <si>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</si>
  <si>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</si>
  <si>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</si>
  <si>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</si>
  <si>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</si>
  <si>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</si>
  <si>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</si>
  <si>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</si>
  <si>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</si>
  <si>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</si>
  <si>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</si>
  <si>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</si>
  <si>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</si>
  <si>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</si>
  <si>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</si>
  <si>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</si>
  <si>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</si>
  <si>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</si>
  <si>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</si>
  <si>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</si>
  <si>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</si>
  <si>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</si>
  <si>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</si>
  <si>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</si>
  <si>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</si>
  <si>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</si>
  <si>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</si>
  <si>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</si>
  <si>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</si>
  <si>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</si>
  <si>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</si>
  <si>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</si>
  <si>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</si>
  <si>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</si>
  <si>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</si>
  <si>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</si>
  <si>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</si>
  <si>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</si>
  <si>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</si>
  <si>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</si>
  <si>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</si>
  <si>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</si>
  <si>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</si>
  <si>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</si>
  <si>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</si>
  <si>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</si>
  <si>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</si>
  <si>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</si>
  <si>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</si>
  <si>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</si>
  <si>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</si>
  <si>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</si>
  <si>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</si>
  <si>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</si>
  <si>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</si>
  <si>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</si>
  <si>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</si>
  <si>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</si>
  <si>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</si>
  <si>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</si>
  <si>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</si>
  <si>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</si>
  <si>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</si>
  <si>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</si>
  <si>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</si>
  <si>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</si>
  <si>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</si>
  <si>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</si>
  <si>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</si>
  <si>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</si>
  <si>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</si>
  <si>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</si>
  <si>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</si>
  <si>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</si>
  <si>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</si>
  <si>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</si>
  <si>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</si>
  <si>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</si>
  <si>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</si>
  <si>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</si>
  <si>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</si>
  <si>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</si>
  <si>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</si>
  <si>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</si>
  <si>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</si>
  <si>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</si>
  <si>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</si>
  <si>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</si>
  <si>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</si>
  <si>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</si>
  <si>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</si>
  <si>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</si>
  <si>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</si>
  <si>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</si>
  <si>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</si>
  <si>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</si>
  <si>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</si>
  <si>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</si>
  <si>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</si>
  <si>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</si>
  <si>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</si>
  <si>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</si>
  <si>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</si>
  <si>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</si>
  <si>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</si>
  <si>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</si>
  <si>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</si>
  <si>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</si>
  <si>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</si>
  <si>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</si>
  <si>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</si>
  <si>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</si>
  <si>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</si>
  <si>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</si>
  <si>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</si>
  <si>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</si>
  <si>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</si>
  <si>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</si>
  <si>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</si>
  <si>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</si>
  <si>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</si>
  <si>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</si>
  <si>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</si>
  <si>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</si>
  <si>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</si>
  <si>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</si>
  <si>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</si>
  <si>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</si>
  <si>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</si>
  <si>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</si>
  <si>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</si>
  <si>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</si>
  <si>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</si>
  <si>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</si>
  <si>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</si>
  <si>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</si>
  <si>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</si>
  <si>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</si>
  <si>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</si>
  <si>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</si>
  <si>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</si>
  <si>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</si>
  <si>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</si>
  <si>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</si>
  <si>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</si>
  <si>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</si>
  <si>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</si>
  <si>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</si>
  <si>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</si>
  <si>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</si>
  <si>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</si>
  <si>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</si>
  <si>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</si>
  <si>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</si>
  <si>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</si>
  <si>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</si>
  <si>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</si>
  <si>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</si>
  <si>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</si>
  <si>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</si>
  <si>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</si>
  <si>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</si>
  <si>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</si>
  <si>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</si>
  <si>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</si>
  <si>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</si>
  <si>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</si>
  <si>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</si>
  <si>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</si>
  <si>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</si>
  <si>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</si>
  <si>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</si>
  <si>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</si>
  <si>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</si>
  <si>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</si>
  <si>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</si>
  <si>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</si>
  <si>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</si>
  <si>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</si>
  <si>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</si>
  <si>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</si>
  <si>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</si>
  <si>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</si>
  <si>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</si>
  <si>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</si>
  <si>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</si>
  <si>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</si>
  <si>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</si>
  <si>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</si>
  <si>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</si>
  <si>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</si>
  <si>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</si>
  <si>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</si>
  <si>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</si>
  <si>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</si>
  <si>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</si>
  <si>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</si>
  <si>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</si>
  <si>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</si>
  <si>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</si>
  <si>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</si>
  <si>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</si>
  <si>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</si>
  <si>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</si>
  <si>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</si>
  <si>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</si>
  <si>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</si>
  <si>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</si>
  <si>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</si>
  <si>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</si>
  <si>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</si>
  <si>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</si>
  <si>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</si>
  <si>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</si>
  <si>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</si>
  <si>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</si>
  <si>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</si>
  <si>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</si>
  <si>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</si>
  <si>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</si>
  <si>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</si>
  <si>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</si>
  <si>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</si>
  <si>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</si>
  <si>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</si>
  <si>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</si>
  <si>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</si>
  <si>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</si>
  <si>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</si>
  <si>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</si>
  <si>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</si>
  <si>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</si>
  <si>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</si>
  <si>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</si>
  <si>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</si>
  <si>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</si>
  <si>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</si>
  <si>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</si>
  <si>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</si>
  <si>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</si>
  <si>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</si>
  <si>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</si>
  <si>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</si>
  <si>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</si>
  <si>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</si>
  <si>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</si>
  <si>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</si>
  <si>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</si>
  <si>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</si>
  <si>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</si>
  <si>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</si>
  <si>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</si>
  <si>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</si>
  <si>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</si>
  <si>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</si>
  <si>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</si>
  <si>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</si>
  <si>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</si>
  <si>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</si>
  <si>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</si>
  <si>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</si>
  <si>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</si>
  <si>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</si>
  <si>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</si>
  <si>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</si>
  <si>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</si>
  <si>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</si>
  <si>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</si>
  <si>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</si>
  <si>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</si>
  <si>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</si>
  <si>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</si>
  <si>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</si>
  <si>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</si>
  <si>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</si>
  <si>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</si>
  <si>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</si>
  <si>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</si>
  <si>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</si>
  <si>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</si>
  <si>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</si>
  <si>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</si>
  <si>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</si>
  <si>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</si>
  <si>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</si>
  <si>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</si>
  <si>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</si>
  <si>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</si>
  <si>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</si>
  <si>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</si>
  <si>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</si>
  <si>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</si>
  <si>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</si>
  <si>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</si>
  <si>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</si>
  <si>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</si>
  <si>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</si>
  <si>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</si>
  <si>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</si>
  <si>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</si>
  <si>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</si>
  <si>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</si>
  <si>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</si>
  <si>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</si>
  <si>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</si>
  <si>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</si>
  <si>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</si>
  <si>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</si>
  <si>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</si>
  <si>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</si>
  <si>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</si>
  <si>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</si>
  <si>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</si>
  <si>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</si>
  <si>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</si>
  <si>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</si>
  <si>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</si>
  <si>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</si>
  <si>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</si>
  <si>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</si>
  <si>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</si>
  <si>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</si>
  <si>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</si>
  <si>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</si>
  <si>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</si>
  <si>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</si>
  <si>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</si>
  <si>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</si>
  <si>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</si>
  <si>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</si>
  <si>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</si>
  <si>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</si>
  <si>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</si>
  <si>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</si>
  <si>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</si>
  <si>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</si>
  <si>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</si>
  <si>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</si>
  <si>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</si>
  <si>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</si>
  <si>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</si>
  <si>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</si>
  <si>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</si>
  <si>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</si>
  <si>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</si>
  <si>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</si>
  <si>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</si>
  <si>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</si>
  <si>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</si>
  <si>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</si>
  <si>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</si>
  <si>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</si>
  <si>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</si>
  <si>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</si>
  <si>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</si>
  <si>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</si>
  <si>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</si>
  <si>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</si>
  <si>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</si>
  <si>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</si>
  <si>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</si>
  <si>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</si>
  <si>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</si>
  <si>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</si>
  <si>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</si>
  <si>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</si>
  <si>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</si>
  <si>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</si>
  <si>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</si>
  <si>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</si>
  <si>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</si>
  <si>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</si>
  <si>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</si>
  <si>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</si>
  <si>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</si>
  <si>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</si>
  <si>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</si>
  <si>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</si>
  <si>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</si>
  <si>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</si>
  <si>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</si>
  <si>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</si>
  <si>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</si>
  <si>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</si>
  <si>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</si>
  <si>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</si>
  <si>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</si>
  <si>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</si>
  <si>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</si>
  <si>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</si>
  <si>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</si>
  <si>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</si>
  <si>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</si>
  <si>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</si>
  <si>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</si>
  <si>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</si>
  <si>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</si>
  <si>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</si>
  <si>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</si>
  <si>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</si>
  <si>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</si>
  <si>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</si>
  <si>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</si>
  <si>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</si>
  <si>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</si>
  <si>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</si>
  <si>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</si>
  <si>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</si>
  <si>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</si>
  <si>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</si>
  <si>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</si>
  <si>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</si>
  <si>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</si>
  <si>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</si>
  <si>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</si>
  <si>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</si>
  <si>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</si>
  <si>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</si>
  <si>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</si>
  <si>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</si>
  <si>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</si>
  <si>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</si>
  <si>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</si>
  <si>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</si>
  <si>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</si>
  <si>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</si>
  <si>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</si>
  <si>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</si>
  <si>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</si>
  <si>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</si>
  <si>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</si>
  <si>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</si>
  <si>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</si>
  <si>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</si>
  <si>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</si>
  <si>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</si>
  <si>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</si>
  <si>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</si>
  <si>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</si>
  <si>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</si>
  <si>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</si>
  <si>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</si>
  <si>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</si>
  <si>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</si>
  <si>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</si>
  <si>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</si>
  <si>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</si>
  <si>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</si>
  <si>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</si>
  <si>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</si>
  <si>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</si>
  <si>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</si>
  <si>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</si>
  <si>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</si>
  <si>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</si>
  <si>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</si>
  <si>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</si>
  <si>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</si>
  <si>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</si>
  <si>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</si>
  <si>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</si>
  <si>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</si>
  <si>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</si>
  <si>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</si>
  <si>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</si>
  <si>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</si>
  <si>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</si>
  <si>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</si>
  <si>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</si>
  <si>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</si>
  <si>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</si>
  <si>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</si>
  <si>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</si>
  <si>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</si>
  <si>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</si>
  <si>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</si>
  <si>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</si>
  <si>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</si>
  <si>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</si>
  <si>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</si>
  <si>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</si>
  <si>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</si>
  <si>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</si>
  <si>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</si>
  <si>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</si>
  <si>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</si>
  <si>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</si>
  <si>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</si>
  <si>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</si>
  <si>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</si>
  <si>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</si>
  <si>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</si>
  <si>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</si>
  <si>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</si>
  <si>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</si>
  <si>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</si>
  <si>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</si>
  <si>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</si>
  <si>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</si>
  <si>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</si>
  <si>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</si>
  <si>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</si>
  <si>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</si>
  <si>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</si>
  <si>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</si>
  <si>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</si>
  <si>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</si>
  <si>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</si>
  <si>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</si>
  <si>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</si>
  <si>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</si>
  <si>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</si>
  <si>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</si>
  <si>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</si>
  <si>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</si>
  <si>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</si>
  <si>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</si>
  <si>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</si>
  <si>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</si>
  <si>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</si>
  <si>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</si>
  <si>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</si>
  <si>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</si>
  <si>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</si>
  <si>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</si>
  <si>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</si>
  <si>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</si>
  <si>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</si>
  <si>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</si>
  <si>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</si>
  <si>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</si>
  <si>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</si>
  <si>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</si>
  <si>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</si>
  <si>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</si>
  <si>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</si>
  <si>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</si>
  <si>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</si>
  <si>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</si>
  <si>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</si>
  <si>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</si>
  <si>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</si>
  <si>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</si>
  <si>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</si>
  <si>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</si>
  <si>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</si>
  <si>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</si>
  <si>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</si>
  <si>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</si>
  <si>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</si>
  <si>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</si>
  <si>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</si>
  <si>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</si>
  <si>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</si>
  <si>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</si>
  <si>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</si>
  <si>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</si>
  <si>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</si>
  <si>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</si>
  <si>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</si>
  <si>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</si>
  <si>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</si>
  <si>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</si>
  <si>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</si>
  <si>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</si>
  <si>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</si>
  <si>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</si>
  <si>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</si>
  <si>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</si>
  <si>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</si>
  <si>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</si>
  <si>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</si>
  <si>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</si>
  <si>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</si>
  <si>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</si>
  <si>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</si>
  <si>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</si>
  <si>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</si>
  <si>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</si>
  <si>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</si>
  <si>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</si>
  <si>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</si>
  <si>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</si>
  <si>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</si>
  <si>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</si>
  <si>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</si>
  <si>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</si>
  <si>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</si>
  <si>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</si>
  <si>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</si>
  <si>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</si>
  <si>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</si>
  <si>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</si>
  <si>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</si>
  <si>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</si>
  <si>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</si>
  <si>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</si>
  <si>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</si>
  <si>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</si>
  <si>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</si>
  <si>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</si>
  <si>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</si>
  <si>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</si>
  <si>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</si>
  <si>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</si>
  <si>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</si>
  <si>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</si>
  <si>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</si>
  <si>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</si>
  <si>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</si>
  <si>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</si>
  <si>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</si>
  <si>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</si>
  <si>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</si>
  <si>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</si>
  <si>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</si>
  <si>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</si>
  <si>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</si>
  <si>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</si>
  <si>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</si>
  <si>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</si>
  <si>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</si>
  <si>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</si>
  <si>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</si>
  <si>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</si>
  <si>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</si>
  <si>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</si>
  <si>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</si>
  <si>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</si>
  <si>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</si>
  <si>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</si>
  <si>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</si>
  <si>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</si>
  <si>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</si>
  <si>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</si>
  <si>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</si>
  <si>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</si>
  <si>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</si>
  <si>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</si>
  <si>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</si>
  <si>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</si>
  <si>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</si>
  <si>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</si>
  <si>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</si>
  <si>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</si>
  <si>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</si>
  <si>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</si>
  <si>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</si>
  <si>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</si>
  <si>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</si>
  <si>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</si>
  <si>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</si>
  <si>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</si>
  <si>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</si>
  <si>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</si>
  <si>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</si>
  <si>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</si>
  <si>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</si>
  <si>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</si>
  <si>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</si>
  <si>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</si>
  <si>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</si>
  <si>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</si>
  <si>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</si>
  <si>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</si>
  <si>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</si>
  <si>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</si>
  <si>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</si>
  <si>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</si>
  <si>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</si>
  <si>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</si>
  <si>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</si>
  <si>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</si>
  <si>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</si>
  <si>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</si>
  <si>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</si>
  <si>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</si>
  <si>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</si>
  <si>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</si>
  <si>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</si>
  <si>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</si>
  <si>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</si>
  <si>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</si>
  <si>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</si>
  <si>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</si>
  <si>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</si>
  <si>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</si>
  <si>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</si>
  <si>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</si>
  <si>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</si>
  <si>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</si>
  <si>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</si>
  <si>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</si>
  <si>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</si>
  <si>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</si>
  <si>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</si>
  <si>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</si>
  <si>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</si>
  <si>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</si>
  <si>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</si>
  <si>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</si>
  <si>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</si>
  <si>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</si>
  <si>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</si>
  <si>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</si>
  <si>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</si>
  <si>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</si>
  <si>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</si>
  <si>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</si>
  <si>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</si>
  <si>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</si>
  <si>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</si>
  <si>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</si>
  <si>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</si>
  <si>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</si>
  <si>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</si>
  <si>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</si>
  <si>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</si>
  <si>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</si>
  <si>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</si>
  <si>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</si>
  <si>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</si>
  <si>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</si>
  <si>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</si>
  <si>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</si>
  <si>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</si>
  <si>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</si>
  <si>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</si>
  <si>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</si>
  <si>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</si>
  <si>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</si>
  <si>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</si>
  <si>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</si>
  <si>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</si>
  <si>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</si>
  <si>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</si>
  <si>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</si>
  <si>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</si>
  <si>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</si>
  <si>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</si>
  <si>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</si>
  <si>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</si>
  <si>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</si>
  <si>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</si>
  <si>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</si>
  <si>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</si>
  <si>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</si>
  <si>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</si>
  <si>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</si>
  <si>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</si>
  <si>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</si>
  <si>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</si>
  <si>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</si>
  <si>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</si>
  <si>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</si>
  <si>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</si>
  <si>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</si>
  <si>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</si>
  <si>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</si>
  <si>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</si>
  <si>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</si>
  <si>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</si>
  <si>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</si>
  <si>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</si>
  <si>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</si>
  <si>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</si>
  <si>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</si>
  <si>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</si>
  <si>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</si>
  <si>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</si>
  <si>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</si>
  <si>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</si>
  <si>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</si>
  <si>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</si>
  <si>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</si>
  <si>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</si>
  <si>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</si>
  <si>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</si>
  <si>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</si>
  <si>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</si>
  <si>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</si>
  <si>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</si>
  <si>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</si>
  <si>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</si>
  <si>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</si>
  <si>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</si>
  <si>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</si>
  <si>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</si>
  <si>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</si>
  <si>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</si>
  <si>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</si>
  <si>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</si>
  <si>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</si>
  <si>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</si>
  <si>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</si>
  <si>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</si>
  <si>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</si>
  <si>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</si>
  <si>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</si>
  <si>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</si>
  <si>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</si>
  <si>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</si>
  <si>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</si>
  <si>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</si>
  <si>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</si>
  <si>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</si>
  <si>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</si>
  <si>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</si>
  <si>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</si>
  <si>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</si>
  <si>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</si>
  <si>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</si>
  <si>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</si>
  <si>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</si>
  <si>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</si>
  <si>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</si>
  <si>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</si>
  <si>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</si>
  <si>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</si>
  <si>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</si>
  <si>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</si>
  <si>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</si>
  <si>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</si>
  <si>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</si>
  <si>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</si>
  <si>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</si>
  <si>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</si>
  <si>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</si>
  <si>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</si>
  <si>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</si>
  <si>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</si>
  <si>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</si>
  <si>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</si>
  <si>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</si>
  <si>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</si>
  <si>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</si>
  <si>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</si>
  <si>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</si>
  <si>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</si>
  <si>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</si>
  <si>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</si>
  <si>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</si>
  <si>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</si>
  <si>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</si>
  <si>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</si>
  <si>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</si>
  <si>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</si>
  <si>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</si>
  <si>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</si>
  <si>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</si>
  <si>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</si>
  <si>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</si>
  <si>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</si>
  <si>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</si>
  <si>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</si>
  <si>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</si>
  <si>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</si>
  <si>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</si>
  <si>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</si>
  <si>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</si>
  <si>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</si>
  <si>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</si>
  <si>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</si>
  <si>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</si>
  <si>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</si>
  <si>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</si>
  <si>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</si>
  <si>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</si>
  <si>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</si>
  <si>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</si>
  <si>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</si>
  <si>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</si>
  <si>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</si>
  <si>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</si>
  <si>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</si>
  <si>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</si>
  <si>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</si>
  <si>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</si>
  <si>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</si>
  <si>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</si>
  <si>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</si>
  <si>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</si>
  <si>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</si>
  <si>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</si>
  <si>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</si>
  <si>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</si>
  <si>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</si>
  <si>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</si>
  <si>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</si>
  <si>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</si>
  <si>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</si>
  <si>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</si>
  <si>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</si>
  <si>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</si>
  <si>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</si>
  <si>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</si>
  <si>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</si>
  <si>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</si>
  <si>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</si>
  <si>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</si>
  <si>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</si>
  <si>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</si>
  <si>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</si>
  <si>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</si>
  <si>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</si>
  <si>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</si>
  <si>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</si>
  <si>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</si>
  <si>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</si>
  <si>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</si>
  <si>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</si>
  <si>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</si>
  <si>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</si>
  <si>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</si>
  <si>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</si>
  <si>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</si>
  <si>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</si>
  <si>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</si>
  <si>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</si>
  <si>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</si>
  <si>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</si>
  <si>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</si>
  <si>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</si>
  <si>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</si>
  <si>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</si>
  <si>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</si>
  <si>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</si>
  <si>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</si>
  <si>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</si>
  <si>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</si>
  <si>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</si>
  <si>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</si>
  <si>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</si>
  <si>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</si>
  <si>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</si>
  <si>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</si>
  <si>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</si>
  <si>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</si>
  <si>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</si>
  <si>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</si>
  <si>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</si>
  <si>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</si>
  <si>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</si>
  <si>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</si>
  <si>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</si>
  <si>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</si>
  <si>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</si>
  <si>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</si>
  <si>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</si>
  <si>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</si>
  <si>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</si>
  <si>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</si>
  <si>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</si>
  <si>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</si>
  <si>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</si>
  <si>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</si>
  <si>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</si>
  <si>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</si>
  <si>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</si>
  <si>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</si>
  <si>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</si>
  <si>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</si>
  <si>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</si>
  <si>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</si>
  <si>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</si>
  <si>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</si>
  <si>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</si>
  <si>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</si>
  <si>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</si>
  <si>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</si>
  <si>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</si>
  <si>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</si>
  <si>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</si>
  <si>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</si>
  <si>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</si>
  <si>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</si>
  <si>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</si>
  <si>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</si>
  <si>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</si>
  <si>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</si>
  <si>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</si>
  <si>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</si>
  <si>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</si>
  <si>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</si>
  <si>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</si>
  <si>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</si>
  <si>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</si>
  <si>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</si>
  <si>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</si>
  <si>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</si>
  <si>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</si>
  <si>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</si>
  <si>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</si>
  <si>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</si>
  <si>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</si>
  <si>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</si>
  <si>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</si>
  <si>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</si>
  <si>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</si>
  <si>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</si>
  <si>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</si>
  <si>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</si>
  <si>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</si>
  <si>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</si>
  <si>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</si>
  <si>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</si>
  <si>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</si>
  <si>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</si>
  <si>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</si>
  <si>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</si>
  <si>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</si>
  <si>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</si>
  <si>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</si>
  <si>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</si>
  <si>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</si>
  <si>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</si>
  <si>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</si>
  <si>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</si>
  <si>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</si>
  <si>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</si>
  <si>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</si>
  <si>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</si>
  <si>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</si>
  <si>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</si>
  <si>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</si>
  <si>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</si>
  <si>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</si>
  <si>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</si>
  <si>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</si>
  <si>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</si>
  <si>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</si>
  <si>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</si>
  <si>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</si>
  <si>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</si>
  <si>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</si>
  <si>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</si>
  <si>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</si>
  <si>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</si>
  <si>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</si>
  <si>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</si>
  <si>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</si>
  <si>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</si>
  <si>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</si>
  <si>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</si>
  <si>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</si>
  <si>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</si>
  <si>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</si>
  <si>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</si>
  <si>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</si>
  <si>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</si>
  <si>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</si>
  <si>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</si>
  <si>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</si>
  <si>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</si>
  <si>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</si>
  <si>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</si>
  <si>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</si>
  <si>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</si>
  <si>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</si>
  <si>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</si>
  <si>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</si>
  <si>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</si>
  <si>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</si>
  <si>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</si>
  <si>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</si>
  <si>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</si>
  <si>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</si>
  <si>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</si>
  <si>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</si>
  <si>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</si>
  <si>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</si>
  <si>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</si>
  <si>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</si>
  <si>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</si>
  <si>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</si>
  <si>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</si>
  <si>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</si>
  <si>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</si>
  <si>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</si>
  <si>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</si>
  <si>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</si>
  <si>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</si>
  <si>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</si>
  <si>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</si>
  <si>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</si>
  <si>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</si>
  <si>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</si>
  <si>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</si>
  <si>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</si>
  <si>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</si>
  <si>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</si>
  <si>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</si>
  <si>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</si>
  <si>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</si>
  <si>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</si>
  <si>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</si>
  <si>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</si>
  <si>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</si>
  <si>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</si>
  <si>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</si>
  <si>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</si>
  <si>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</si>
  <si>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</si>
  <si>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</si>
  <si>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</si>
  <si>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</si>
  <si>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</si>
  <si>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</si>
  <si>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</si>
  <si>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</si>
  <si>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</si>
  <si>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</si>
  <si>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</si>
  <si>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</si>
  <si>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</si>
  <si>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</si>
  <si>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</si>
  <si>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</si>
  <si>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</si>
  <si>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</si>
  <si>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</si>
  <si>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</si>
  <si>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</si>
  <si>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</si>
  <si>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</si>
  <si>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</si>
  <si>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</si>
  <si>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</si>
  <si>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</si>
  <si>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</si>
  <si>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</si>
  <si>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</si>
  <si>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</si>
  <si>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</si>
  <si>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</si>
  <si>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</si>
  <si>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</si>
  <si>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</si>
  <si>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</si>
  <si>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</si>
  <si>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</si>
  <si>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</si>
  <si>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</si>
  <si>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</si>
  <si>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</si>
  <si>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</si>
  <si>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</si>
  <si>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</si>
  <si>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</si>
  <si>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</si>
  <si>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</si>
  <si>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</si>
  <si>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</si>
  <si>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</si>
  <si>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</si>
  <si>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</si>
  <si>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</si>
  <si>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</si>
  <si>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</si>
  <si>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</si>
  <si>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</si>
  <si>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</si>
  <si>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</si>
  <si>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</si>
  <si>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</si>
  <si>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</si>
  <si>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</si>
  <si>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</si>
  <si>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</si>
  <si>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</si>
  <si>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</si>
  <si>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</si>
  <si>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</si>
  <si>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</si>
  <si>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</si>
  <si>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</si>
  <si>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</si>
  <si>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</si>
  <si>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</si>
  <si>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</si>
  <si>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</si>
  <si>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</si>
  <si>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</si>
  <si>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</si>
  <si>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</si>
  <si>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</si>
  <si>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</si>
  <si>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</si>
  <si>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</si>
  <si>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</si>
  <si>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</si>
  <si>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</si>
  <si>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</si>
  <si>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</si>
  <si>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</si>
  <si>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</si>
  <si>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</si>
  <si>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</si>
  <si>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</si>
  <si>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</si>
  <si>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</si>
  <si>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</si>
  <si>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</si>
  <si>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</si>
  <si>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</si>
  <si>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</si>
  <si>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</si>
  <si>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</si>
  <si>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</si>
  <si>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</si>
  <si>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</si>
  <si>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</si>
  <si>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</si>
  <si>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</si>
  <si>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</si>
  <si>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</si>
  <si>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</si>
  <si>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</si>
  <si>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</si>
  <si>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</si>
  <si>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</si>
  <si>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</si>
  <si>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</si>
  <si>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</si>
  <si>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</si>
  <si>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</si>
  <si>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</si>
  <si>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</si>
  <si>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</si>
  <si>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</si>
  <si>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</si>
  <si>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</si>
  <si>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</si>
  <si>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</si>
  <si>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</si>
  <si>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</si>
  <si>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</si>
  <si>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</si>
  <si>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</si>
  <si>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</si>
  <si>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</si>
  <si>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</si>
  <si>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</si>
  <si>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</si>
  <si>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</si>
  <si>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</si>
  <si>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</si>
  <si>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</si>
  <si>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</si>
  <si>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</si>
  <si>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</si>
  <si>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</si>
  <si>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</si>
  <si>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</si>
  <si>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</si>
  <si>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</si>
  <si>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</si>
  <si>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</si>
  <si>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</si>
  <si>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</si>
  <si>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</si>
  <si>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</si>
  <si>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</si>
  <si>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</si>
  <si>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</si>
  <si>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</si>
  <si>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</si>
  <si>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</si>
  <si>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</si>
  <si>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</si>
  <si>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</si>
  <si>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</si>
  <si>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</si>
  <si>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</si>
  <si>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</si>
  <si>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</si>
  <si>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</si>
  <si>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</si>
  <si>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</si>
  <si>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</si>
  <si>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</si>
  <si>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</si>
  <si>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</si>
  <si>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</si>
  <si>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</si>
  <si>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</si>
  <si>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</si>
  <si>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</si>
  <si>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</si>
  <si>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</si>
  <si>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</si>
  <si>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</si>
  <si>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</si>
  <si>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</si>
  <si>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</si>
  <si>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</si>
  <si>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</si>
  <si>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</si>
  <si>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</si>
  <si>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</si>
  <si>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</si>
  <si>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</si>
  <si>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</si>
  <si>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</si>
  <si>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</si>
  <si>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</si>
  <si>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</si>
  <si>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</si>
  <si>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</si>
  <si>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</si>
  <si>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</si>
  <si>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</si>
  <si>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</si>
  <si>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</si>
  <si>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</si>
  <si>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</si>
  <si>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</si>
  <si>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</si>
  <si>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</si>
  <si>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</si>
  <si>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</si>
  <si>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</si>
  <si>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</si>
  <si>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</si>
  <si>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</si>
  <si>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</si>
  <si>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</si>
  <si>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</si>
  <si>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</si>
  <si>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</si>
  <si>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</si>
  <si>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</si>
  <si>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</si>
  <si>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</si>
  <si>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</si>
  <si>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</si>
  <si>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</si>
  <si>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</si>
  <si>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</si>
  <si>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</si>
  <si>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</si>
  <si>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</si>
  <si>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</si>
  <si>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</si>
  <si>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</si>
  <si>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</si>
  <si>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</si>
  <si>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</si>
  <si>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</si>
  <si>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</si>
  <si>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</si>
  <si>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</si>
  <si>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</si>
  <si>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</si>
  <si>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</si>
  <si>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</si>
  <si>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</si>
  <si>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</si>
  <si>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</si>
  <si>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</si>
  <si>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</si>
  <si>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</si>
  <si>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</si>
  <si>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</si>
  <si>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</si>
  <si>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</si>
  <si>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</si>
  <si>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</si>
  <si>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</si>
  <si>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</si>
  <si>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</si>
  <si>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</si>
  <si>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</si>
  <si>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</si>
  <si>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</si>
  <si>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</si>
  <si>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</si>
  <si>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</si>
  <si>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</si>
  <si>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</si>
  <si>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</si>
  <si>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</si>
  <si>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</si>
  <si>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</si>
  <si>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</si>
  <si>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</si>
  <si>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</si>
  <si>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</si>
  <si>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</si>
  <si>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</si>
  <si>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</si>
  <si>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</si>
  <si>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</si>
  <si>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</si>
  <si>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</si>
  <si>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</si>
  <si>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</si>
  <si>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</si>
  <si>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</si>
  <si>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</si>
  <si>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</si>
  <si>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</si>
  <si>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</si>
  <si>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</si>
  <si>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</si>
  <si>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</si>
  <si>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</si>
  <si>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</si>
  <si>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</si>
  <si>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</si>
  <si>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</si>
  <si>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</si>
  <si>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</si>
  <si>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</si>
  <si>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</si>
  <si>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</si>
  <si>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</si>
  <si>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</si>
  <si>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</si>
  <si>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</si>
  <si>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</si>
  <si>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</si>
  <si>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</si>
  <si>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</si>
  <si>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</si>
  <si>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</si>
  <si>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</si>
  <si>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</si>
  <si>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</si>
  <si>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</si>
  <si>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</si>
  <si>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</si>
  <si>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</si>
  <si>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</si>
  <si>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</si>
  <si>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</si>
  <si>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</si>
  <si>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</si>
  <si>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</si>
  <si>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</si>
  <si>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</si>
  <si>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</si>
  <si>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</si>
  <si>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</si>
  <si>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</si>
  <si>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</si>
  <si>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</si>
  <si>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</si>
  <si>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</si>
  <si>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</si>
  <si>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</si>
  <si>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</si>
  <si>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</si>
  <si>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</si>
  <si>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</si>
  <si>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</si>
  <si>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</si>
  <si>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</si>
  <si>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</si>
  <si>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</si>
  <si>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</si>
  <si>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</si>
  <si>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</si>
  <si>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</si>
  <si>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</si>
  <si>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</si>
  <si>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</si>
  <si>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</si>
  <si>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</si>
  <si>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</si>
  <si>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</si>
  <si>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</si>
  <si>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</si>
  <si>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</si>
  <si>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</si>
  <si>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</si>
  <si>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</si>
  <si>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</si>
  <si>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</si>
  <si>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</si>
  <si>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</si>
  <si>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</si>
  <si>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</si>
  <si>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</si>
  <si>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</si>
  <si>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</si>
  <si>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</si>
  <si>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</si>
  <si>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</si>
  <si>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</si>
  <si>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</si>
  <si>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</si>
  <si>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</si>
  <si>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</si>
  <si>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</si>
  <si>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</si>
  <si>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</si>
  <si>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</si>
  <si>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</si>
  <si>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</si>
  <si>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</si>
  <si>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</si>
  <si>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</si>
  <si>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</si>
  <si>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</si>
  <si>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</si>
  <si>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</si>
  <si>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</si>
  <si>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</si>
  <si>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</si>
  <si>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</si>
  <si>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</si>
  <si>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</si>
  <si>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</si>
  <si>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</si>
  <si>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</si>
  <si>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</si>
  <si>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</si>
  <si>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</si>
  <si>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</si>
  <si>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</si>
  <si>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</si>
  <si>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</si>
  <si>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</si>
  <si>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</si>
  <si>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</si>
  <si>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</si>
  <si>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</si>
  <si>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</si>
  <si>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</si>
  <si>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</si>
  <si>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</si>
  <si>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</si>
  <si>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</si>
  <si>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</si>
  <si>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</si>
  <si>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</si>
  <si>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</si>
  <si>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</si>
  <si>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</si>
  <si>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</si>
  <si>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</si>
  <si>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</si>
  <si>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</si>
  <si>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</si>
  <si>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</si>
  <si>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</si>
  <si>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</si>
  <si>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</si>
  <si>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</si>
  <si>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</si>
  <si>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</si>
  <si>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</si>
  <si>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</si>
  <si>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</si>
  <si>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</si>
  <si>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</si>
  <si>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</si>
  <si>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</si>
  <si>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</si>
  <si>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</si>
  <si>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</si>
  <si>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</si>
  <si>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</si>
  <si>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</si>
  <si>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</si>
  <si>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</si>
  <si>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</si>
  <si>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</si>
  <si>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</si>
  <si>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</si>
  <si>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</si>
  <si>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</si>
  <si>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</si>
  <si>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</si>
  <si>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</si>
  <si>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</si>
  <si>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</si>
  <si>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</si>
  <si>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</si>
  <si>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</si>
  <si>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</si>
  <si>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</si>
  <si>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</si>
  <si>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</si>
  <si>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</si>
  <si>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</si>
  <si>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</si>
  <si>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</si>
  <si>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</si>
  <si>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</si>
  <si>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</si>
  <si>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</si>
  <si>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</si>
  <si>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</si>
  <si>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</si>
  <si>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</si>
  <si>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</si>
  <si>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</si>
  <si>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</si>
  <si>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</si>
  <si>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</si>
  <si>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</si>
  <si>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</si>
  <si>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</si>
  <si>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</si>
  <si>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</si>
  <si>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</si>
  <si>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</si>
  <si>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</si>
  <si>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</si>
  <si>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</si>
  <si>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</si>
  <si>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</si>
  <si>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</si>
  <si>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</si>
  <si>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</si>
  <si>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</si>
  <si>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</si>
  <si>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</si>
  <si>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</si>
  <si>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</si>
  <si>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</si>
  <si>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</si>
  <si>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</si>
  <si>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</si>
  <si>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</si>
  <si>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</si>
  <si>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</si>
  <si>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</si>
  <si>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</si>
  <si>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</si>
  <si>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</si>
  <si>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</si>
  <si>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</si>
  <si>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</si>
  <si>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</si>
  <si>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</si>
  <si>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</si>
  <si>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</si>
  <si>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</si>
  <si>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</si>
  <si>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</si>
  <si>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</si>
  <si>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</si>
  <si>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</si>
  <si>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</si>
  <si>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</si>
  <si>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</si>
  <si>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</si>
  <si>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</si>
  <si>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</si>
  <si>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</si>
  <si>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</si>
  <si>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</si>
  <si>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</si>
  <si>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</si>
  <si>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</si>
  <si>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</si>
  <si>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</si>
  <si>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</si>
  <si>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</si>
  <si>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</si>
  <si>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</si>
  <si>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</si>
  <si>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</si>
  <si>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</si>
  <si>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</si>
  <si>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</si>
  <si>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</si>
  <si>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</si>
  <si>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</si>
  <si>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</si>
  <si>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</si>
  <si>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</si>
  <si>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</si>
  <si>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</si>
  <si>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</si>
  <si>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</si>
  <si>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</si>
  <si>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</si>
  <si>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</si>
  <si>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</si>
  <si>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</si>
  <si>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</si>
  <si>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</si>
  <si>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</si>
  <si>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</si>
  <si>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</si>
  <si>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</si>
  <si>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</si>
  <si>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</si>
  <si>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</si>
  <si>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</si>
  <si>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</si>
  <si>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</si>
  <si>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</si>
  <si>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</si>
  <si>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</si>
  <si>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</si>
  <si>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</si>
  <si>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</si>
  <si>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</si>
  <si>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</si>
  <si>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</si>
  <si>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</si>
  <si>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</si>
  <si>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</si>
  <si>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</si>
  <si>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</si>
  <si>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</si>
  <si>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</si>
  <si>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</si>
  <si>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</si>
  <si>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</si>
  <si>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</si>
  <si>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</si>
  <si>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</si>
  <si>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</si>
  <si>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</si>
  <si>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</si>
  <si>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</si>
  <si>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</si>
  <si>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</si>
  <si>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</si>
  <si>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</si>
  <si>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</si>
  <si>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</si>
  <si>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</si>
  <si>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</si>
  <si>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</si>
  <si>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</si>
  <si>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</si>
  <si>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</si>
  <si>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</si>
  <si>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</si>
  <si>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</si>
  <si>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</si>
  <si>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</si>
  <si>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</si>
  <si>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</si>
  <si>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</si>
  <si>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</si>
  <si>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</si>
  <si>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</si>
  <si>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</si>
  <si>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</si>
  <si>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</si>
  <si>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</si>
  <si>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</si>
  <si>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</si>
  <si>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</si>
  <si>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</si>
  <si>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</si>
  <si>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</si>
  <si>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</si>
  <si>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</si>
  <si>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</si>
  <si>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</si>
  <si>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</si>
  <si>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</si>
  <si>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</si>
  <si>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</si>
  <si>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</si>
  <si>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</si>
  <si>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</si>
  <si>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</si>
  <si>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</si>
  <si>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</si>
  <si>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</si>
  <si>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</si>
  <si>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</si>
  <si>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</si>
  <si>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</si>
  <si>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</si>
  <si>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</si>
  <si>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</si>
  <si>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</si>
  <si>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</si>
  <si>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</si>
  <si>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</si>
  <si>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</si>
  <si>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</si>
  <si>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</si>
  <si>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</si>
  <si>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</si>
  <si>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</si>
  <si>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</si>
  <si>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</si>
  <si>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</si>
  <si>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</si>
  <si>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</si>
  <si>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</si>
  <si>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</si>
  <si>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</si>
  <si>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</si>
  <si>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</si>
  <si>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</si>
  <si>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</si>
  <si>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</si>
  <si>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</si>
  <si>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</si>
  <si>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</si>
  <si>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</si>
  <si>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</si>
  <si>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</si>
  <si>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</si>
  <si>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</si>
  <si>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</si>
  <si>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</si>
  <si>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</si>
  <si>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</si>
  <si>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</si>
  <si>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</si>
  <si>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</si>
  <si>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</si>
  <si>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</si>
  <si>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</si>
  <si>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</si>
  <si>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</si>
  <si>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</si>
  <si>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</si>
  <si>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</si>
  <si>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</si>
  <si>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</si>
  <si>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</si>
  <si>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</si>
  <si>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</si>
  <si>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</si>
  <si>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</si>
  <si>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</si>
  <si>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</si>
  <si>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</si>
  <si>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</si>
  <si>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</si>
  <si>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</si>
  <si>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</si>
  <si>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</si>
  <si>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</si>
  <si>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</si>
  <si>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</si>
  <si>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</si>
  <si>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</si>
  <si>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</si>
  <si>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</si>
  <si>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</si>
  <si>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</si>
  <si>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</si>
  <si>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</si>
  <si>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</si>
  <si>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</si>
  <si>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</si>
  <si>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</si>
  <si>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</si>
  <si>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</si>
  <si>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</si>
  <si>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</si>
  <si>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</si>
  <si>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</si>
  <si>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</si>
  <si>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</si>
  <si>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</si>
  <si>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</si>
  <si>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</si>
  <si>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</si>
  <si>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</si>
  <si>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</si>
  <si>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</si>
  <si>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</si>
  <si>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</si>
  <si>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</si>
  <si>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</si>
  <si>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</si>
  <si>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</si>
  <si>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</si>
  <si>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</si>
  <si>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</si>
  <si>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</si>
  <si>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</si>
  <si>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</si>
  <si>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</si>
  <si>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</si>
  <si>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</si>
  <si>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</si>
  <si>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</si>
  <si>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</si>
  <si>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</si>
  <si>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</si>
  <si>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</si>
  <si>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</si>
  <si>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</si>
  <si>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</si>
  <si>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</si>
  <si>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</si>
  <si>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</si>
  <si>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</si>
  <si>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</si>
  <si>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</si>
  <si>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</si>
  <si>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</si>
  <si>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</si>
  <si>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</si>
  <si>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</si>
  <si>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</si>
  <si>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</si>
  <si>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</si>
  <si>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</si>
  <si>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</si>
  <si>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</si>
  <si>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</si>
  <si>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</si>
  <si>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</si>
  <si>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</si>
  <si>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</si>
  <si>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</si>
  <si>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</si>
  <si>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</si>
  <si>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</si>
  <si>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</si>
  <si>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</si>
  <si>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</si>
  <si>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</si>
  <si>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</si>
  <si>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</si>
  <si>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</si>
  <si>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</si>
  <si>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</si>
  <si>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</si>
  <si>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</si>
  <si>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</si>
  <si>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</si>
  <si>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</si>
  <si>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</si>
  <si>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</si>
  <si>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</si>
  <si>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</si>
  <si>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</si>
  <si>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</si>
  <si>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</si>
  <si>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</si>
  <si>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</si>
  <si>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</si>
  <si>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</si>
  <si>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</si>
  <si>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</si>
  <si>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</si>
  <si>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</si>
  <si>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</si>
  <si>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</si>
  <si>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</si>
  <si>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</si>
  <si>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</si>
  <si>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</si>
  <si>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</si>
  <si>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</si>
  <si>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</si>
  <si>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</si>
  <si>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</si>
  <si>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</si>
  <si>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</si>
  <si>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</si>
  <si>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</si>
  <si>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</si>
  <si>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</si>
  <si>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</si>
  <si>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</si>
  <si>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</si>
  <si>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</si>
  <si>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</si>
  <si>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</si>
  <si>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</si>
  <si>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</si>
  <si>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</si>
  <si>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</si>
  <si>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</si>
  <si>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</si>
  <si>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</si>
  <si>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</si>
  <si>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</si>
  <si>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</si>
  <si>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</si>
  <si>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</si>
  <si>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</si>
  <si>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</si>
  <si>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</si>
  <si>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</si>
  <si>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</si>
  <si>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</si>
  <si>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</si>
  <si>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</si>
  <si>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</si>
  <si>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</si>
  <si>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</si>
  <si>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</si>
  <si>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</si>
  <si>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</si>
  <si>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</si>
  <si>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</si>
  <si>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</si>
  <si>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</si>
  <si>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</si>
  <si>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</si>
  <si>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</si>
  <si>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</si>
  <si>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</si>
  <si>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</si>
  <si>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</si>
  <si>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</si>
  <si>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</si>
  <si>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</si>
  <si>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</si>
  <si>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</si>
  <si>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</si>
  <si>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</si>
  <si>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</si>
  <si>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</si>
  <si>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</si>
  <si>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</si>
  <si>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</si>
  <si>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</si>
  <si>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</si>
  <si>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</si>
  <si>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</si>
  <si>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</si>
  <si>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</si>
  <si>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</si>
  <si>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</si>
  <si>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</si>
  <si>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</si>
  <si>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</si>
  <si>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</si>
  <si>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</si>
  <si>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</si>
  <si>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</si>
  <si>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</si>
  <si>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</si>
  <si>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</si>
  <si>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</si>
  <si>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</si>
  <si>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</si>
  <si>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</si>
  <si>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</si>
  <si>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</si>
  <si>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</si>
  <si>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</si>
  <si>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</si>
  <si>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</si>
  <si>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</si>
  <si>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</si>
  <si>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</si>
  <si>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</si>
  <si>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</si>
  <si>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</si>
  <si>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</si>
  <si>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</si>
  <si>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</si>
  <si>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</si>
  <si>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</si>
  <si>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</si>
  <si>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</si>
  <si>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</si>
  <si>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</si>
  <si>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</si>
  <si>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</si>
  <si>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</si>
  <si>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</si>
  <si>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</si>
  <si>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</si>
  <si>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</si>
  <si>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</si>
  <si>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</si>
  <si>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</si>
  <si>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</si>
  <si>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</si>
  <si>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</si>
  <si>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</si>
  <si>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</si>
  <si>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</si>
  <si>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</si>
  <si>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</si>
  <si>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</si>
  <si>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</si>
  <si>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</si>
  <si>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</si>
  <si>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</si>
  <si>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</si>
  <si>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</si>
  <si>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</si>
  <si>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</si>
  <si>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</si>
  <si>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</si>
  <si>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</si>
  <si>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</si>
  <si>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</si>
  <si>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</si>
  <si>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</si>
  <si>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</si>
  <si>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</si>
  <si>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</si>
  <si>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</si>
  <si>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</si>
  <si>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</si>
  <si>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</si>
  <si>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</si>
  <si>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</si>
  <si>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</si>
  <si>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</si>
  <si>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</si>
  <si>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</si>
  <si>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</si>
  <si>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</si>
  <si>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</si>
  <si>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</si>
  <si>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</si>
  <si>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</si>
  <si>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</si>
  <si>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</si>
  <si>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</si>
  <si>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</si>
  <si>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</si>
  <si>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</si>
  <si>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</si>
  <si>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</si>
  <si>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</si>
  <si>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</si>
  <si>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</si>
  <si>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</si>
  <si>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</si>
  <si>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</si>
  <si>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</si>
  <si>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</si>
  <si>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</si>
  <si>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</si>
  <si>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</si>
  <si>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</si>
  <si>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</si>
  <si>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</si>
  <si>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</si>
  <si>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</si>
  <si>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</si>
  <si>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</si>
  <si>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</si>
  <si>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</si>
  <si>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</si>
  <si>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</si>
  <si>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</si>
  <si>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</si>
  <si>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</si>
  <si>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</si>
  <si>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</si>
  <si>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</si>
  <si>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</si>
  <si>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</si>
  <si>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</si>
  <si>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</si>
  <si>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</si>
  <si>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</si>
  <si>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</si>
  <si>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</si>
  <si>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</si>
  <si>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</si>
  <si>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</si>
  <si>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</si>
  <si>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</si>
  <si>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</si>
  <si>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</si>
  <si>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</si>
  <si>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</si>
  <si>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</si>
  <si>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</si>
  <si>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</si>
  <si>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</si>
  <si>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</si>
  <si>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</si>
  <si>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</si>
  <si>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</si>
  <si>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</si>
  <si>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</si>
  <si>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</si>
  <si>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</si>
  <si>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</si>
  <si>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</si>
  <si>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</si>
  <si>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</si>
  <si>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</si>
  <si>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</si>
  <si>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</si>
  <si>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</si>
  <si>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</si>
  <si>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</si>
  <si>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</si>
  <si>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</si>
  <si>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</si>
  <si>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</si>
  <si>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</si>
  <si>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</si>
  <si>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</si>
  <si>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</si>
  <si>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</si>
  <si>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</si>
  <si>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</si>
  <si>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</si>
  <si>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</si>
  <si>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</si>
  <si>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</si>
  <si>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</si>
  <si>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</si>
  <si>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</si>
  <si>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</si>
  <si>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</si>
  <si>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</si>
  <si>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</si>
  <si>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</si>
  <si>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</si>
  <si>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</si>
  <si>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</si>
  <si>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</si>
  <si>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</si>
  <si>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</si>
  <si>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</si>
  <si>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</si>
  <si>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</si>
  <si>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</si>
  <si>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</si>
  <si>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</si>
  <si>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</si>
  <si>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</si>
  <si>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</si>
  <si>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</si>
  <si>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</si>
  <si>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</si>
  <si>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</si>
  <si>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</si>
  <si>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</si>
  <si>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</si>
  <si>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</si>
  <si>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</si>
  <si>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</si>
  <si>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</si>
  <si>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</si>
  <si>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</si>
  <si>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</si>
  <si>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</si>
  <si>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</si>
  <si>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</si>
  <si>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</si>
  <si>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</si>
  <si>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</si>
  <si>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</si>
  <si>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</si>
  <si>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</si>
  <si>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</si>
  <si>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</si>
  <si>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</si>
  <si>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</si>
  <si>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</si>
  <si>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</si>
  <si>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</si>
  <si>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</si>
  <si>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</si>
  <si>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</si>
  <si>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</si>
  <si>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</si>
  <si>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</si>
  <si>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</si>
  <si>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</si>
  <si>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</si>
  <si>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</si>
  <si>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</si>
  <si>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</si>
  <si>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</si>
  <si>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</si>
  <si>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</si>
  <si>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</si>
  <si>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</si>
  <si>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</si>
  <si>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</si>
  <si>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</si>
  <si>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</si>
  <si>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</si>
  <si>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</si>
  <si>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</si>
  <si>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</si>
  <si>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</si>
  <si>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</si>
  <si>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</si>
  <si>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</si>
  <si>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</si>
  <si>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</si>
  <si>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</si>
  <si>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</si>
  <si>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</si>
  <si>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</si>
  <si>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</si>
  <si>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</si>
  <si>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</si>
  <si>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</si>
  <si>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</si>
  <si>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</si>
  <si>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</si>
  <si>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</si>
  <si>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</si>
  <si>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</si>
  <si>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</si>
  <si>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</si>
  <si>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</si>
  <si>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</si>
  <si>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</si>
  <si>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</si>
  <si>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</si>
  <si>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</si>
  <si>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</si>
  <si>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</si>
  <si>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</si>
  <si>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</si>
  <si>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</si>
  <si>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</si>
  <si>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</si>
  <si>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</si>
  <si>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</si>
  <si>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</si>
  <si>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</si>
  <si>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</si>
  <si>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</si>
  <si>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</si>
  <si>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</si>
  <si>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</si>
  <si>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</si>
  <si>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</si>
  <si>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</si>
  <si>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</si>
  <si>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</si>
  <si>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</si>
  <si>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</si>
  <si>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</si>
  <si>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</si>
  <si>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</si>
  <si>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</si>
  <si>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</si>
  <si>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</si>
  <si>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</si>
  <si>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</si>
  <si>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</si>
  <si>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</si>
  <si>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</si>
  <si>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</si>
  <si>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</si>
  <si>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</si>
  <si>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</si>
  <si>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</si>
  <si>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</si>
  <si>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</si>
  <si>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</si>
  <si>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</si>
  <si>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</si>
  <si>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</si>
  <si>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</si>
  <si>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</si>
  <si>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</si>
  <si>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</si>
  <si>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</si>
  <si>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</si>
  <si>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</si>
  <si>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</si>
  <si>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</si>
  <si>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</si>
  <si>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</si>
  <si>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</si>
  <si>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</si>
  <si>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</si>
  <si>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</si>
  <si>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</si>
  <si>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</si>
  <si>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</si>
  <si>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</si>
  <si>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</si>
  <si>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</si>
  <si>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</si>
  <si>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</si>
  <si>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</si>
  <si>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</si>
  <si>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</si>
  <si>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</si>
  <si>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</si>
  <si>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</si>
  <si>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</si>
  <si>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</si>
  <si>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</si>
  <si>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</si>
  <si>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</si>
  <si>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</si>
  <si>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</si>
  <si>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</si>
  <si>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</si>
  <si>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</si>
  <si>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</si>
  <si>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</si>
  <si>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</si>
  <si>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</si>
  <si>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</si>
  <si>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</si>
  <si>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</si>
  <si>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</si>
  <si>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</si>
  <si>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</si>
  <si>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</si>
  <si>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</si>
  <si>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</si>
  <si>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</si>
  <si>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</si>
  <si>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</si>
  <si>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</si>
  <si>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</si>
  <si>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</si>
  <si>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</si>
  <si>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</si>
  <si>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</si>
  <si>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</si>
  <si>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</si>
  <si>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</si>
  <si>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</si>
  <si>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</si>
  <si>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</si>
  <si>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</si>
  <si>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</si>
  <si>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</si>
  <si>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</si>
  <si>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</si>
  <si>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</si>
  <si>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</si>
  <si>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</si>
  <si>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</si>
  <si>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</si>
  <si>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</si>
  <si>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</si>
  <si>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</si>
  <si>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</si>
  <si>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</si>
  <si>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</si>
  <si>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</si>
  <si>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</si>
  <si>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</si>
  <si>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</si>
  <si>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</si>
  <si>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</si>
  <si>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</si>
  <si>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</si>
  <si>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</si>
  <si>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</si>
  <si>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</si>
  <si>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</si>
  <si>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</si>
  <si>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</si>
  <si>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</si>
  <si>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</si>
  <si>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</si>
  <si>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</si>
  <si>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</si>
  <si>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</si>
  <si>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</si>
  <si>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</si>
  <si>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</si>
  <si>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</si>
  <si>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</si>
  <si>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</si>
  <si>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</si>
  <si>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</si>
  <si>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</si>
  <si>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</si>
  <si>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</si>
  <si>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</si>
  <si>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</si>
  <si>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</si>
  <si>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</si>
  <si>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</si>
  <si>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</si>
  <si>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</si>
  <si>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</si>
  <si>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</si>
  <si>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</si>
  <si>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</si>
  <si>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</si>
  <si>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</si>
  <si>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</si>
  <si>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</si>
  <si>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</si>
  <si>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</si>
  <si>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</si>
  <si>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</si>
  <si>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</si>
  <si>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</si>
  <si>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</si>
  <si>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</si>
  <si>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</si>
  <si>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</si>
  <si>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</si>
  <si>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</si>
  <si>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</si>
  <si>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</si>
  <si>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</si>
  <si>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</si>
  <si>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</si>
  <si>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</si>
  <si>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</si>
  <si>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</si>
  <si>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</si>
  <si>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</si>
  <si>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</si>
  <si>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</si>
  <si>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</si>
  <si>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</si>
  <si>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</si>
  <si>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</si>
  <si>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</si>
  <si>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</si>
  <si>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</si>
  <si>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</si>
  <si>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</si>
  <si>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</si>
  <si>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</si>
  <si>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</si>
  <si>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</si>
  <si>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</si>
  <si>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</si>
  <si>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</si>
  <si>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</si>
  <si>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</si>
  <si>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</si>
  <si>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</si>
  <si>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</si>
  <si>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</si>
  <si>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</si>
  <si>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</si>
  <si>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</si>
  <si>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</si>
  <si>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</si>
  <si>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</si>
  <si>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</si>
  <si>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</si>
  <si>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</si>
  <si>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</si>
  <si>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</si>
  <si>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</si>
  <si>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</si>
  <si>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</si>
  <si>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</si>
  <si>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</si>
  <si>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</si>
  <si>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</si>
  <si>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</si>
  <si>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</si>
  <si>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</si>
  <si>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</si>
  <si>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</si>
  <si>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</si>
  <si>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</si>
  <si>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</si>
  <si>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</si>
  <si>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</si>
  <si>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</si>
  <si>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</si>
  <si>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</si>
  <si>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</si>
  <si>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</si>
  <si>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</si>
  <si>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</si>
  <si>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</si>
  <si>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</si>
  <si>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</si>
  <si>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</si>
  <si>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</si>
  <si>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</si>
  <si>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</si>
  <si>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</si>
  <si>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</si>
  <si>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</si>
  <si>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</si>
  <si>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</si>
  <si>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</si>
  <si>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</si>
  <si>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</si>
  <si>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</si>
  <si>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</si>
  <si>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</si>
  <si>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</si>
  <si>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</si>
  <si>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</si>
  <si>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</si>
  <si>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</si>
  <si>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</si>
  <si>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</si>
  <si>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</si>
  <si>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</si>
  <si>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</si>
  <si>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</si>
  <si>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</si>
  <si>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</si>
  <si>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</si>
  <si>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</si>
  <si>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</si>
  <si>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</si>
  <si>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</si>
  <si>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</si>
  <si>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</si>
  <si>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</si>
  <si>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</si>
  <si>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</si>
  <si>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</si>
  <si>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</si>
  <si>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</si>
  <si>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</si>
  <si>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</si>
  <si>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</si>
  <si>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</si>
  <si>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</si>
  <si>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</si>
  <si>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</si>
  <si>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</si>
  <si>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</si>
  <si>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</si>
  <si>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</si>
  <si>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</si>
  <si>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</si>
  <si>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</si>
  <si>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</si>
  <si>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</si>
  <si>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</si>
  <si>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</si>
  <si>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</si>
  <si>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</si>
  <si>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</si>
  <si>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</si>
  <si>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</si>
  <si>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</si>
  <si>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</si>
  <si>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</si>
  <si>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</si>
  <si>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</si>
  <si>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</si>
  <si>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</si>
  <si>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</si>
  <si>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</si>
  <si>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</si>
  <si>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</si>
  <si>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</si>
  <si>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</si>
  <si>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</si>
  <si>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</si>
  <si>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</si>
  <si>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</si>
  <si>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</si>
  <si>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</si>
  <si>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</si>
  <si>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</si>
  <si>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</si>
  <si>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</si>
  <si>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</si>
  <si>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</si>
  <si>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</si>
  <si>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</si>
  <si>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</si>
  <si>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</si>
  <si>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</si>
  <si>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</si>
  <si>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</si>
  <si>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</si>
  <si>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</si>
  <si>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</si>
  <si>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</si>
  <si>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</si>
  <si>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</si>
  <si>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</si>
  <si>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</si>
  <si>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</si>
  <si>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</si>
  <si>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</si>
  <si>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</si>
  <si>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</si>
  <si>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</si>
  <si>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</si>
  <si>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</si>
  <si>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</si>
  <si>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</si>
  <si>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</si>
  <si>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</si>
  <si>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</si>
  <si>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</si>
  <si>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</si>
  <si>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</si>
  <si>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</si>
  <si>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</si>
  <si>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</si>
  <si>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</si>
  <si>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</si>
  <si>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</si>
  <si>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</si>
  <si>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</si>
  <si>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</si>
  <si>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</si>
  <si>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</si>
  <si>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</si>
  <si>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</si>
  <si>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</si>
  <si>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</si>
  <si>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</si>
  <si>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</si>
  <si>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</si>
  <si>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</si>
  <si>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</si>
  <si>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</si>
  <si>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</si>
  <si>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</si>
  <si>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</si>
  <si>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</si>
  <si>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</si>
  <si>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</si>
  <si>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</si>
  <si>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</si>
  <si>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</si>
  <si>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</si>
  <si>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</si>
  <si>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</si>
  <si>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</si>
  <si>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</si>
  <si>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</si>
  <si>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</si>
  <si>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</si>
  <si>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</si>
  <si>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</si>
  <si>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</si>
  <si>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</si>
  <si>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</si>
  <si>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</si>
  <si>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</si>
  <si>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</si>
  <si>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</si>
  <si>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</si>
  <si>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</si>
  <si>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</si>
  <si>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</si>
  <si>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</si>
  <si>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</si>
  <si>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</si>
  <si>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</si>
  <si>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</si>
  <si>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</si>
  <si>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</si>
  <si>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</si>
  <si>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</si>
  <si>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</si>
  <si>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</si>
  <si>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</si>
  <si>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</si>
  <si>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</si>
  <si>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</si>
  <si>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</si>
  <si>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</si>
  <si>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</si>
  <si>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</si>
  <si>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</si>
  <si>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</si>
  <si>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</si>
  <si>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</si>
  <si>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</si>
  <si>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</si>
  <si>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</si>
  <si>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</si>
  <si>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</si>
  <si>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</si>
  <si>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</si>
  <si>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</si>
  <si>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</si>
  <si>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</si>
  <si>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</si>
  <si>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</si>
  <si>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</si>
  <si>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</si>
  <si>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</si>
  <si>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</si>
  <si>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</si>
  <si>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</si>
  <si>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</si>
  <si>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</si>
  <si>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</si>
  <si>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</si>
  <si>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</si>
  <si>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</si>
  <si>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</si>
  <si>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</si>
  <si>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</si>
  <si>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</si>
  <si>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</si>
  <si>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</si>
  <si>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</si>
  <si>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</si>
  <si>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</si>
  <si>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</si>
  <si>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</si>
  <si>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</si>
  <si>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</si>
  <si>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</si>
  <si>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</si>
  <si>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</si>
  <si>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</si>
  <si>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</si>
  <si>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</si>
  <si>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</si>
  <si>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</si>
  <si>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</si>
  <si>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</si>
  <si>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</si>
  <si>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</si>
  <si>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</si>
  <si>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</si>
  <si>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</si>
  <si>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</si>
  <si>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</si>
  <si>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</si>
  <si>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</si>
  <si>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</si>
  <si>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</si>
  <si>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</si>
  <si>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</si>
  <si>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</si>
  <si>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</si>
  <si>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</si>
  <si>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</si>
  <si>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</si>
  <si>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</si>
  <si>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</si>
  <si>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</si>
  <si>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</si>
  <si>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</si>
  <si>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</si>
  <si>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</si>
  <si>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</si>
  <si>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</si>
  <si>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</si>
  <si>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</si>
  <si>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</si>
  <si>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</si>
  <si>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</si>
  <si>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</si>
  <si>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</si>
  <si>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</si>
  <si>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</si>
  <si>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</si>
  <si>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</si>
  <si>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</si>
  <si>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</si>
  <si>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</si>
  <si>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</si>
  <si>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</si>
  <si>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</si>
  <si>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</si>
  <si>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</si>
  <si>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</si>
  <si>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</si>
  <si>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</si>
  <si>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</si>
  <si>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</si>
  <si>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</si>
  <si>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</si>
  <si>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</si>
  <si>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</si>
  <si>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</si>
  <si>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</si>
  <si>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</si>
  <si>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</si>
  <si>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</si>
  <si>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</si>
  <si>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</si>
  <si>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</si>
  <si>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</si>
  <si>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</si>
  <si>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</si>
  <si>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</si>
  <si>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</si>
  <si>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</si>
  <si>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</si>
  <si>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</si>
  <si>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</si>
  <si>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</si>
  <si>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</si>
  <si>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</si>
  <si>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</si>
  <si>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</si>
  <si>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</si>
  <si>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</si>
  <si>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</si>
  <si>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</si>
  <si>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</si>
  <si>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</si>
  <si>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</si>
  <si>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</si>
  <si>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</si>
  <si>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</si>
  <si>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</si>
  <si>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</si>
  <si>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</si>
  <si>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</si>
  <si>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</si>
  <si>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</si>
  <si>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</si>
  <si>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</si>
  <si>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</si>
  <si>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</si>
  <si>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</si>
  <si>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</si>
  <si>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</si>
  <si>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</si>
  <si>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</si>
  <si>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</si>
  <si>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</si>
  <si>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</si>
  <si>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</si>
  <si>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</si>
  <si>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</si>
  <si>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</si>
  <si>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</si>
  <si>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</si>
  <si>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</si>
  <si>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</si>
  <si>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</si>
  <si>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</si>
  <si>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</si>
  <si>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</si>
  <si>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</si>
  <si>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</si>
  <si>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</si>
  <si>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</si>
  <si>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</si>
  <si>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</si>
  <si>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</si>
  <si>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</si>
  <si>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</si>
  <si>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</si>
  <si>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</si>
  <si>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</si>
  <si>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</si>
  <si>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</si>
  <si>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</si>
  <si>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</si>
  <si>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</si>
  <si>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</si>
  <si>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</si>
  <si>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</si>
  <si>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</si>
  <si>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</si>
  <si>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</si>
  <si>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</si>
  <si>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</si>
  <si>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</si>
  <si>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</si>
  <si>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</si>
  <si>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</si>
  <si>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</si>
  <si>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</si>
  <si>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</si>
  <si>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</si>
  <si>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</si>
  <si>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</si>
  <si>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</si>
  <si>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</si>
  <si>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</si>
  <si>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</si>
  <si>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</si>
  <si>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</si>
  <si>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</si>
  <si>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</si>
  <si>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</si>
  <si>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</si>
  <si>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</si>
  <si>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</si>
  <si>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</si>
  <si>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</si>
  <si>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</si>
  <si>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</si>
  <si>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</si>
  <si>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</si>
  <si>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</si>
  <si>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</si>
  <si>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</si>
  <si>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</si>
  <si>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</si>
  <si>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</si>
  <si>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</si>
  <si>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</si>
  <si>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</si>
  <si>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</si>
  <si>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</si>
  <si>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</si>
  <si>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</si>
  <si>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</si>
  <si>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</si>
  <si>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</si>
  <si>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</si>
  <si>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</si>
  <si>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</si>
  <si>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</si>
  <si>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</si>
  <si>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</si>
  <si>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</si>
  <si>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</si>
  <si>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</si>
  <si>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</si>
  <si>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</si>
  <si>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</si>
  <si>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</si>
  <si>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</si>
  <si>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</si>
  <si>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</si>
  <si>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</si>
  <si>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</si>
  <si>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</si>
  <si>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</si>
  <si>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</si>
  <si>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</si>
  <si>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</si>
  <si>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</si>
  <si>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</si>
  <si>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</si>
  <si>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</si>
  <si>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</si>
  <si>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</si>
  <si>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</si>
  <si>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</si>
  <si>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</si>
  <si>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</si>
  <si>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</si>
  <si>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</si>
  <si>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</si>
  <si>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</si>
  <si>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</si>
  <si>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</si>
  <si>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</si>
  <si>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</si>
  <si>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</si>
  <si>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</si>
  <si>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</si>
  <si>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</si>
  <si>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</si>
  <si>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</si>
  <si>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</si>
  <si>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</si>
  <si>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</si>
  <si>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</si>
  <si>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</si>
  <si>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</si>
  <si>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</si>
  <si>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</si>
  <si>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</si>
  <si>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</si>
  <si>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</si>
  <si>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</si>
  <si>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</si>
  <si>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</si>
  <si>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</si>
  <si>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</si>
  <si>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</si>
  <si>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</si>
  <si>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</si>
  <si>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</si>
  <si>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</si>
  <si>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</si>
  <si>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</si>
  <si>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</si>
  <si>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</si>
  <si>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</si>
  <si>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</si>
  <si>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</si>
  <si>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</si>
  <si>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</si>
  <si>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</si>
  <si>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</si>
  <si>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</si>
  <si>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</si>
  <si>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</si>
  <si>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</si>
  <si>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</si>
  <si>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</si>
  <si>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</si>
  <si>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</si>
  <si>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</si>
  <si>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</si>
  <si>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</si>
  <si>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</si>
  <si>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</si>
  <si>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</si>
  <si>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</si>
  <si>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</si>
  <si>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</si>
  <si>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</si>
  <si>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</si>
  <si>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</si>
  <si>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</si>
  <si>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</si>
  <si>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</si>
  <si>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</si>
  <si>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</si>
  <si>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</si>
  <si>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</si>
  <si>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</si>
  <si>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</si>
  <si>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</si>
  <si>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</si>
  <si>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</si>
  <si>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</si>
  <si>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</si>
  <si>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</si>
  <si>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</si>
  <si>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</si>
  <si>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</si>
  <si>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</si>
  <si>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</si>
  <si>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</si>
  <si>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</si>
  <si>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</si>
  <si>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</si>
  <si>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</si>
  <si>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</si>
  <si>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</si>
  <si>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</si>
  <si>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</si>
  <si>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</si>
  <si>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</si>
  <si>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</si>
  <si>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</si>
  <si>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</si>
  <si>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</si>
  <si>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</si>
  <si>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</si>
  <si>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</si>
  <si>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</si>
  <si>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</si>
  <si>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</si>
  <si>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</si>
  <si>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</si>
  <si>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</si>
  <si>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</si>
  <si>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</si>
  <si>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</si>
  <si>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</si>
  <si>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</si>
  <si>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</si>
  <si>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</si>
  <si>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</si>
  <si>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</si>
  <si>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</si>
  <si>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</si>
  <si>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</si>
  <si>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</si>
  <si>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</si>
  <si>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</si>
  <si>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</si>
  <si>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</si>
  <si>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</si>
  <si>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</si>
  <si>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</si>
  <si>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</si>
  <si>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</si>
  <si>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</si>
  <si>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</si>
  <si>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</si>
  <si>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</si>
  <si>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</si>
  <si>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</si>
  <si>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</si>
  <si>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</si>
  <si>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</si>
  <si>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</si>
  <si>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</si>
  <si>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</si>
  <si>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</si>
  <si>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</si>
  <si>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</si>
  <si>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</si>
  <si>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</si>
  <si>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</si>
  <si>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</si>
  <si>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</si>
  <si>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</si>
  <si>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</si>
  <si>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</si>
  <si>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</si>
  <si>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</si>
  <si>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</si>
  <si>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</si>
  <si>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</si>
  <si>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</si>
  <si>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</si>
  <si>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</si>
  <si>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</si>
  <si>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</si>
  <si>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</si>
  <si>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</si>
  <si>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</si>
  <si>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</si>
  <si>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</si>
  <si>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</si>
  <si>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</si>
  <si>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</si>
  <si>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</si>
  <si>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</si>
  <si>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</si>
  <si>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</si>
  <si>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</si>
  <si>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</si>
  <si>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</si>
  <si>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</si>
  <si>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</si>
  <si>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</si>
  <si>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</si>
  <si>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</si>
  <si>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</si>
  <si>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</si>
  <si>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</si>
  <si>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</si>
  <si>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</si>
  <si>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</si>
  <si>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</si>
  <si>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</si>
  <si>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</si>
  <si>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</si>
  <si>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</si>
  <si>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</si>
  <si>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</si>
  <si>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</si>
  <si>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</si>
  <si>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</si>
  <si>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</si>
  <si>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</si>
  <si>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</si>
  <si>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</si>
  <si>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</si>
  <si>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</si>
  <si>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</si>
  <si>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</si>
  <si>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</si>
  <si>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</si>
  <si>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</si>
  <si>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</si>
  <si>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</si>
  <si>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</si>
  <si>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</si>
  <si>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</si>
  <si>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</si>
  <si>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</si>
  <si>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</si>
  <si>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</si>
  <si>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</si>
  <si>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</si>
  <si>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</si>
  <si>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</si>
  <si>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</si>
  <si>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</si>
  <si>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</si>
  <si>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</si>
  <si>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</si>
  <si>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</si>
  <si>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</si>
  <si>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</si>
  <si>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</si>
  <si>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</si>
  <si>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</si>
  <si>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</si>
  <si>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</si>
  <si>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</si>
  <si>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</si>
  <si>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</si>
  <si>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</si>
  <si>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</si>
  <si>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</si>
  <si>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</si>
  <si>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</si>
  <si>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</si>
  <si>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</si>
  <si>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</si>
  <si>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</si>
  <si>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</si>
  <si>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</si>
  <si>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</si>
  <si>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</si>
  <si>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</si>
  <si>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</si>
  <si>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</si>
  <si>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</si>
  <si>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</si>
  <si>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</si>
  <si>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</si>
  <si>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</si>
  <si>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</si>
  <si>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</si>
  <si>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</si>
  <si>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</si>
  <si>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</si>
  <si>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</si>
  <si>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</si>
  <si>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</si>
  <si>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</si>
  <si>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</si>
  <si>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</si>
  <si>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</si>
  <si>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</si>
  <si>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</si>
  <si>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</si>
  <si>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</si>
  <si>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</si>
  <si>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</si>
  <si>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</si>
  <si>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</si>
  <si>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</si>
  <si>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</si>
  <si>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</si>
  <si>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</si>
  <si>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</si>
  <si>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</si>
  <si>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</si>
  <si>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</si>
  <si>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</si>
  <si>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</si>
  <si>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</si>
  <si>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</si>
  <si>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</si>
  <si>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</si>
  <si>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</si>
  <si>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</si>
  <si>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</si>
  <si>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</si>
  <si>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</si>
  <si>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</si>
  <si>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</si>
  <si>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</si>
  <si>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</si>
  <si>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</si>
  <si>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</si>
  <si>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</si>
  <si>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</si>
  <si>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</si>
  <si>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</si>
  <si>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</si>
  <si>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</si>
  <si>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</si>
  <si>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</si>
  <si>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</si>
  <si>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</si>
  <si>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</si>
  <si>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</si>
  <si>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</si>
  <si>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</si>
  <si>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</si>
  <si>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</si>
  <si>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</si>
  <si>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</si>
  <si>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</si>
  <si>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</si>
  <si>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</si>
  <si>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</si>
  <si>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</si>
  <si>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</si>
  <si>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</si>
  <si>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</si>
  <si>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</si>
  <si>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</si>
  <si>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</si>
  <si>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</si>
  <si>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</si>
  <si>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</si>
  <si>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</si>
  <si>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</si>
  <si>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</si>
  <si>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</si>
  <si>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</si>
  <si>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</si>
  <si>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</si>
  <si>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</si>
  <si>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</si>
  <si>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</si>
  <si>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</si>
  <si>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</si>
  <si>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</si>
  <si>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</si>
  <si>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</si>
  <si>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</si>
  <si>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</si>
  <si>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</si>
  <si>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</si>
  <si>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</si>
  <si>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</si>
  <si>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</si>
  <si>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</si>
  <si>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</si>
  <si>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</si>
  <si>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</si>
  <si>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</si>
  <si>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</si>
  <si>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</si>
  <si>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</si>
  <si>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</si>
  <si>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</si>
  <si>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</si>
  <si>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</si>
  <si>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</si>
  <si>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</si>
  <si>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</si>
  <si>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</si>
  <si>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</si>
  <si>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</si>
  <si>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</si>
  <si>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</si>
  <si>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</si>
  <si>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</si>
  <si>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</si>
  <si>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</si>
  <si>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</si>
  <si>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</si>
  <si>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</si>
  <si>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</si>
  <si>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</si>
  <si>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</si>
  <si>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</si>
  <si>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</si>
  <si>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</si>
  <si>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</si>
  <si>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</si>
  <si>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</si>
  <si>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</si>
  <si>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</si>
  <si>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</si>
  <si>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</si>
  <si>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</si>
  <si>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</si>
  <si>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</si>
  <si>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</si>
  <si>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</si>
  <si>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</si>
  <si>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</si>
  <si>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</si>
  <si>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</si>
  <si>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</si>
  <si>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</si>
  <si>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</si>
  <si>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</si>
  <si>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</si>
  <si>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</si>
  <si>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</si>
  <si>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</si>
  <si>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</si>
  <si>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</si>
  <si>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</si>
  <si>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</si>
  <si>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</si>
  <si>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</si>
  <si>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</si>
  <si>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</si>
  <si>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</si>
  <si>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</si>
  <si>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</si>
  <si>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</si>
  <si>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</si>
  <si>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</si>
  <si>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</si>
  <si>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</si>
  <si>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</si>
  <si>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</si>
  <si>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</si>
  <si>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</si>
  <si>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</si>
  <si>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</si>
  <si>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</si>
  <si>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</si>
  <si>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</si>
  <si>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</si>
  <si>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</si>
  <si>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</si>
  <si>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</si>
  <si>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</si>
  <si>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</si>
  <si>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</si>
  <si>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</si>
  <si>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</si>
  <si>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</si>
  <si>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</si>
  <si>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</si>
  <si>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</si>
  <si>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</si>
  <si>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</si>
  <si>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</si>
  <si>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</si>
  <si>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</si>
  <si>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</si>
  <si>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</si>
  <si>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</si>
  <si>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</si>
  <si>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</si>
  <si>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</si>
  <si>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</si>
  <si>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</si>
  <si>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</si>
  <si>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</si>
  <si>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</si>
  <si>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</si>
  <si>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</si>
  <si>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</si>
  <si>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</si>
  <si>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</si>
  <si>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</si>
  <si>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</si>
  <si>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</si>
  <si>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</si>
  <si>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</si>
  <si>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</si>
  <si>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</si>
  <si>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</si>
  <si>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</si>
  <si>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</si>
  <si>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</si>
  <si>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</si>
  <si>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</si>
  <si>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</si>
  <si>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</si>
  <si>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</si>
  <si>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</si>
  <si>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</si>
  <si>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</si>
  <si>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</si>
  <si>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</si>
  <si>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</si>
  <si>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</si>
  <si>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</si>
  <si>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</si>
  <si>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</si>
  <si>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</si>
  <si>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</si>
  <si>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</si>
  <si>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</si>
  <si>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</si>
  <si>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</si>
  <si>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</si>
  <si>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</si>
  <si>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</si>
  <si>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</si>
  <si>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</si>
  <si>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</si>
  <si>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</si>
  <si>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</si>
  <si>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</si>
  <si>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</si>
  <si>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</si>
  <si>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</si>
  <si>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</si>
  <si>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</si>
  <si>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</si>
  <si>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</si>
  <si>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</si>
  <si>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</si>
  <si>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</si>
  <si>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</si>
  <si>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</si>
  <si>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</si>
  <si>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</si>
  <si>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</si>
  <si>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</si>
  <si>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</si>
  <si>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</si>
  <si>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</si>
  <si>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</si>
  <si>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</si>
  <si>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</si>
  <si>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</si>
  <si>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</si>
  <si>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</si>
  <si>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</si>
  <si>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</si>
  <si>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</si>
  <si>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</si>
  <si>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</si>
  <si>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</si>
  <si>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</si>
  <si>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</si>
  <si>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</si>
  <si>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</si>
  <si>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</si>
  <si>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</si>
  <si>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</si>
  <si>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</si>
  <si>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</si>
  <si>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</si>
  <si>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</si>
  <si>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</si>
  <si>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</si>
  <si>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</si>
  <si>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</si>
  <si>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</si>
  <si>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</si>
  <si>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</si>
  <si>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</si>
  <si>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</si>
  <si>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</si>
  <si>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</si>
  <si>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</si>
  <si>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</si>
  <si>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</si>
  <si>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</si>
  <si>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</si>
  <si>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</si>
  <si>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</si>
  <si>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</si>
  <si>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</si>
  <si>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</si>
  <si>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</si>
  <si>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</si>
  <si>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</si>
  <si>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</si>
  <si>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</si>
  <si>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</si>
  <si>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</si>
  <si>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</si>
  <si>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</si>
  <si>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</si>
  <si>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</si>
  <si>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</si>
  <si>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</si>
  <si>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</si>
  <si>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</si>
  <si>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</si>
  <si>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</si>
  <si>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</si>
  <si>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</si>
  <si>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</si>
  <si>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</si>
  <si>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</si>
  <si>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</si>
  <si>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</si>
  <si>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</si>
  <si>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</si>
  <si>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</si>
  <si>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</si>
  <si>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</si>
  <si>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</si>
  <si>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</si>
  <si>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</si>
  <si>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</si>
  <si>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</si>
  <si>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</si>
  <si>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</si>
  <si>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</si>
  <si>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</si>
  <si>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</si>
  <si>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</si>
  <si>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</si>
  <si>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</si>
  <si>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</si>
  <si>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</si>
  <si>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</si>
  <si>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</si>
  <si>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</si>
  <si>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</si>
  <si>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</si>
  <si>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</si>
  <si>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</si>
  <si>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</si>
  <si>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</si>
  <si>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</si>
  <si>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</si>
  <si>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</si>
  <si>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</si>
  <si>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</si>
  <si>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</si>
  <si>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</si>
  <si>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</si>
  <si>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</si>
  <si>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</si>
  <si>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</si>
  <si>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</si>
  <si>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</si>
  <si>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</si>
  <si>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</si>
  <si>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</si>
  <si>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</si>
  <si>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</si>
  <si>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</si>
  <si>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</si>
  <si>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</si>
  <si>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</si>
  <si>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</si>
  <si>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</si>
  <si>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</si>
  <si>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</si>
  <si>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</si>
  <si>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</si>
  <si>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</si>
  <si>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</si>
  <si>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</si>
  <si>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</si>
  <si>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</si>
  <si>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</si>
  <si>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</si>
  <si>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</si>
  <si>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</si>
  <si>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</si>
  <si>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</si>
  <si>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</si>
  <si>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</si>
  <si>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</si>
  <si>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</si>
  <si>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</si>
  <si>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</si>
  <si>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</si>
  <si>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</si>
  <si>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</si>
  <si>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</si>
  <si>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</si>
  <si>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</si>
  <si>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</si>
  <si>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</si>
  <si>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</si>
  <si>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</si>
  <si>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</si>
  <si>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</si>
  <si>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</si>
  <si>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</si>
  <si>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</si>
  <si>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</si>
  <si>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</si>
  <si>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</si>
  <si>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</si>
  <si>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</si>
  <si>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</si>
  <si>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</si>
  <si>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</si>
  <si>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</si>
  <si>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</si>
  <si>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</si>
  <si>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</si>
  <si>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</si>
  <si>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</si>
  <si>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</si>
  <si>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</si>
  <si>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</si>
  <si>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</si>
  <si>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</si>
  <si>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</si>
  <si>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</si>
  <si>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</si>
  <si>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</si>
  <si>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</si>
  <si>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</si>
  <si>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</si>
  <si>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</si>
  <si>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</si>
  <si>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</si>
  <si>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</si>
  <si>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</si>
  <si>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</si>
  <si>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</si>
  <si>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</si>
  <si>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</si>
  <si>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</si>
  <si>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</si>
  <si>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</si>
  <si>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</si>
  <si>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</si>
  <si>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</si>
  <si>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</si>
  <si>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</si>
  <si>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</si>
  <si>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</si>
  <si>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</si>
  <si>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</si>
  <si>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</si>
  <si>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</si>
  <si>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</si>
  <si>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</si>
  <si>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</si>
  <si>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</si>
  <si>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</si>
  <si>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</si>
  <si>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</si>
  <si>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</si>
  <si>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</si>
  <si>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</si>
  <si>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</si>
  <si>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</si>
  <si>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</si>
  <si>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</si>
  <si>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</si>
  <si>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</si>
  <si>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</si>
  <si>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</si>
  <si>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</si>
  <si>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</si>
  <si>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</si>
  <si>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</si>
  <si>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</si>
  <si>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</si>
  <si>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</si>
  <si>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</si>
  <si>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</si>
  <si>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</si>
  <si>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</si>
  <si>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</si>
  <si>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</si>
  <si>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</si>
  <si>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</si>
  <si>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</si>
  <si>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</si>
  <si>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</si>
  <si>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</si>
  <si>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</si>
  <si>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</si>
  <si>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</si>
  <si>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</si>
  <si>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</si>
  <si>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</si>
  <si>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</si>
  <si>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</si>
  <si>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</si>
  <si>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</si>
  <si>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</si>
  <si>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</si>
  <si>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</si>
  <si>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</si>
  <si>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</si>
  <si>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</si>
  <si>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</si>
  <si>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</si>
  <si>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</si>
  <si>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</si>
  <si>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</si>
  <si>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</si>
  <si>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</si>
  <si>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</si>
  <si>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</si>
  <si>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</si>
  <si>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</si>
  <si>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</si>
  <si>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</si>
  <si>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</si>
  <si>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</si>
  <si>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</si>
  <si>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</si>
  <si>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</si>
  <si>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</si>
  <si>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</si>
  <si>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</si>
  <si>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</si>
  <si>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</si>
  <si>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</si>
  <si>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</si>
  <si>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</si>
  <si>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</si>
  <si>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</si>
  <si>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</si>
  <si>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</si>
  <si>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</si>
  <si>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</si>
  <si>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</si>
  <si>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</si>
  <si>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</si>
  <si>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</si>
  <si>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</si>
  <si>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</si>
  <si>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</si>
  <si>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</si>
  <si>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</si>
  <si>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</si>
  <si>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</si>
  <si>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</si>
  <si>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</si>
  <si>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</si>
  <si>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</si>
  <si>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</si>
  <si>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</si>
  <si>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</si>
  <si>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</si>
  <si>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</si>
  <si>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</si>
  <si>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</si>
  <si>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</si>
  <si>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</si>
  <si>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</si>
  <si>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</si>
  <si>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</si>
  <si>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</si>
  <si>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</si>
  <si>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</si>
  <si>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</si>
  <si>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</si>
  <si>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</si>
  <si>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</si>
  <si>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</si>
  <si>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</si>
  <si>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</si>
  <si>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</si>
  <si>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</si>
  <si>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</si>
  <si>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</si>
  <si>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</si>
  <si>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</si>
  <si>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</si>
  <si>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</si>
  <si>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</si>
  <si>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</si>
  <si>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</si>
  <si>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</si>
  <si>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</si>
  <si>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</si>
  <si>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</si>
  <si>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</si>
  <si>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</si>
  <si>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</si>
  <si>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</si>
  <si>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</si>
  <si>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</si>
  <si>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</si>
  <si>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</si>
  <si>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</si>
  <si>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</si>
  <si>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</si>
  <si>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</si>
  <si>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</si>
  <si>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</si>
  <si>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</si>
  <si>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</si>
  <si>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</si>
  <si>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</si>
  <si>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</si>
  <si>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</si>
  <si>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</si>
  <si>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</si>
  <si>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</si>
  <si>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</si>
  <si>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</si>
  <si>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</si>
  <si>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</si>
  <si>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</si>
  <si>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</si>
  <si>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</si>
  <si>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</si>
  <si>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</si>
  <si>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</si>
  <si>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</si>
  <si>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</si>
  <si>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</si>
  <si>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</si>
  <si>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</si>
  <si>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</si>
  <si>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</si>
  <si>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</si>
  <si>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</si>
  <si>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</si>
  <si>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</si>
  <si>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</si>
  <si>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</si>
  <si>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</si>
  <si>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</si>
  <si>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</si>
  <si>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</si>
  <si>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</si>
  <si>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</si>
  <si>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</si>
  <si>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</si>
  <si>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</si>
  <si>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</si>
  <si>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</si>
  <si>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</si>
  <si>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</si>
  <si>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</si>
  <si>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</si>
  <si>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</si>
  <si>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</si>
  <si>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</si>
  <si>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</si>
  <si>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</si>
  <si>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</si>
  <si>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</si>
  <si>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</si>
  <si>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</si>
  <si>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</si>
  <si>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</si>
  <si>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</si>
  <si>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</si>
  <si>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</si>
  <si>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</si>
  <si>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</si>
  <si>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</si>
  <si>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</si>
  <si>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</si>
  <si>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</si>
  <si>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</si>
  <si>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</si>
  <si>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</si>
  <si>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</si>
  <si>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</si>
  <si>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</si>
  <si>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</si>
  <si>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</si>
  <si>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</si>
  <si>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</si>
  <si>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</si>
  <si>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</si>
  <si>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</si>
  <si>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</si>
  <si>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</si>
  <si>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</si>
  <si>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</si>
  <si>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</si>
  <si>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</si>
  <si>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</si>
  <si>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</si>
  <si>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</si>
  <si>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</si>
  <si>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</si>
  <si>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</si>
  <si>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</si>
  <si>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</si>
  <si>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</si>
  <si>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</si>
  <si>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</si>
  <si>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</si>
  <si>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</si>
  <si>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</si>
  <si>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</si>
  <si>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</si>
  <si>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</si>
  <si>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</si>
  <si>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</si>
  <si>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</si>
  <si>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</si>
  <si>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</si>
  <si>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</si>
  <si>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</si>
  <si>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</si>
  <si>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</si>
  <si>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</si>
  <si>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</si>
  <si>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</si>
  <si>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</si>
  <si>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</si>
  <si>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</si>
  <si>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</si>
  <si>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</si>
  <si>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</si>
  <si>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</si>
  <si>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</si>
  <si>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</si>
  <si>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</si>
  <si>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</si>
  <si>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</si>
  <si>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</si>
  <si>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</si>
  <si>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</si>
  <si>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</si>
  <si>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</si>
  <si>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</si>
  <si>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</si>
  <si>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</si>
  <si>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</si>
  <si>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</si>
  <si>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</si>
  <si>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</si>
  <si>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</si>
  <si>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</si>
  <si>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</si>
  <si>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</si>
  <si>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</si>
  <si>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</si>
  <si>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</si>
  <si>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</si>
  <si>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</si>
  <si>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</si>
  <si>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</si>
  <si>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</si>
  <si>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</si>
  <si>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</si>
  <si>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</si>
  <si>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</si>
  <si>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</si>
  <si>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</si>
  <si>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</si>
  <si>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</si>
  <si>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</si>
  <si>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</si>
  <si>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</si>
  <si>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</si>
  <si>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</si>
  <si>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</si>
  <si>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</si>
  <si>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</si>
  <si>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</si>
  <si>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</si>
  <si>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</si>
  <si>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</si>
  <si>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</si>
  <si>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</si>
  <si>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</si>
  <si>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</si>
  <si>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</si>
  <si>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</si>
  <si>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</si>
  <si>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</si>
  <si>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</si>
  <si>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</si>
  <si>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</si>
  <si>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</si>
  <si>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</si>
  <si>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</si>
  <si>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</si>
  <si>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</si>
  <si>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</si>
  <si>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</si>
  <si>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</si>
  <si>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</si>
  <si>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</si>
  <si>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</si>
  <si>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</si>
  <si>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</si>
  <si>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</si>
  <si>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</si>
  <si>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</si>
  <si>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</si>
  <si>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</si>
  <si>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</si>
  <si>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</si>
  <si>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</si>
  <si>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</si>
  <si>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</si>
  <si>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</si>
  <si>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</si>
  <si>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</si>
  <si>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</si>
  <si>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</si>
  <si>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</si>
  <si>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</si>
  <si>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</si>
  <si>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</si>
  <si>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</si>
  <si>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</si>
  <si>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</si>
  <si>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</si>
  <si>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</si>
  <si>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</si>
  <si>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</si>
  <si>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</si>
  <si>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</si>
  <si>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</si>
  <si>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</si>
  <si>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</si>
  <si>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</si>
  <si>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</si>
  <si>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</si>
  <si>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</si>
  <si>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</si>
  <si>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</si>
  <si>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</si>
  <si>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</si>
  <si>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</si>
  <si>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</si>
  <si>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</si>
  <si>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</si>
  <si>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</si>
  <si>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</si>
  <si>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</si>
  <si>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</si>
  <si>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</si>
  <si>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</si>
  <si>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</si>
  <si>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</si>
  <si>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</si>
  <si>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</si>
  <si>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</si>
  <si>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</si>
  <si>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</si>
  <si>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</si>
  <si>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</si>
  <si>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</si>
  <si>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</si>
  <si>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</si>
  <si>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</si>
  <si>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</si>
  <si>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</si>
  <si>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</si>
  <si>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</si>
  <si>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</si>
  <si>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</si>
  <si>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</si>
  <si>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</si>
  <si>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</si>
  <si>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</si>
  <si>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</si>
  <si>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</si>
  <si>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</si>
  <si>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</si>
  <si>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</si>
  <si>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</si>
  <si>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</si>
  <si>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</si>
  <si>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</si>
  <si>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</si>
  <si>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</si>
  <si>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</si>
  <si>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</si>
  <si>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</si>
  <si>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</si>
  <si>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</si>
  <si>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</si>
  <si>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</si>
  <si>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</si>
  <si>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</si>
  <si>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</si>
  <si>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</si>
  <si>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</si>
  <si>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</si>
  <si>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</si>
  <si>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</si>
  <si>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</si>
  <si>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</si>
  <si>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</si>
  <si>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</si>
  <si>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</si>
  <si>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</si>
  <si>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</si>
  <si>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</si>
  <si>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</si>
  <si>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</si>
  <si>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</si>
  <si>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</si>
  <si>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</si>
  <si>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</si>
  <si>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</si>
  <si>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</si>
  <si>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</si>
  <si>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</si>
  <si>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</si>
  <si>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</si>
  <si>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</si>
  <si>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</si>
  <si>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</si>
  <si>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</si>
  <si>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</si>
  <si>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</si>
  <si>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</si>
  <si>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</si>
  <si>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</si>
  <si>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</si>
  <si>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</si>
  <si>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</si>
  <si>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</si>
  <si>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</si>
  <si>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</si>
  <si>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</si>
  <si>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</si>
  <si>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</si>
  <si>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</si>
  <si>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</si>
  <si>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</si>
  <si>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</si>
  <si>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</si>
  <si>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</si>
  <si>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</si>
  <si>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</si>
  <si>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</si>
  <si>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</si>
  <si>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</si>
  <si>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</si>
  <si>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</si>
  <si>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</si>
  <si>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</si>
  <si>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</si>
  <si>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</si>
  <si>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</si>
  <si>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</si>
  <si>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</si>
  <si>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</si>
  <si>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</si>
  <si>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</si>
  <si>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</si>
  <si>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</si>
  <si>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</si>
  <si>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</si>
  <si>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</si>
  <si>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</si>
  <si>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</si>
  <si>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</si>
  <si>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</si>
  <si>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</si>
  <si>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</si>
  <si>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</si>
  <si>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</si>
  <si>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</si>
  <si>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</si>
  <si>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</si>
  <si>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</si>
  <si>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</si>
  <si>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</si>
  <si>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</si>
  <si>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</si>
  <si>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</si>
  <si>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</si>
  <si>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</si>
  <si>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</si>
  <si>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</si>
  <si>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</si>
  <si>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</si>
  <si>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</si>
  <si>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</si>
  <si>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</si>
  <si>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</si>
  <si>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</si>
  <si>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</si>
  <si>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</si>
  <si>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</si>
  <si>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</si>
  <si>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</si>
  <si>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</si>
  <si>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</si>
  <si>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</si>
  <si>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</si>
  <si>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</si>
  <si>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</si>
  <si>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</si>
  <si>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</si>
  <si>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</si>
  <si>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</si>
  <si>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</si>
  <si>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</si>
  <si>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</si>
  <si>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</si>
  <si>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</si>
  <si>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</si>
  <si>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</si>
  <si>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</si>
  <si>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</si>
  <si>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</si>
  <si>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</si>
  <si>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</si>
  <si>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</si>
  <si>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</si>
  <si>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</si>
  <si>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</si>
  <si>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</si>
  <si>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</si>
  <si>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</si>
  <si>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</si>
  <si>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</si>
  <si>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</si>
  <si>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</si>
  <si>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</si>
  <si>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</si>
  <si>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</si>
  <si>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</si>
  <si>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</si>
  <si>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</si>
  <si>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</si>
  <si>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</si>
  <si>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</si>
  <si>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</si>
  <si>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</si>
  <si>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</si>
  <si>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</si>
  <si>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</si>
  <si>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</si>
  <si>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</si>
  <si>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</si>
  <si>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</si>
  <si>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</si>
  <si>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</si>
  <si>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</si>
  <si>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</si>
  <si>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</si>
  <si>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</si>
  <si>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</si>
  <si>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</si>
  <si>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</si>
  <si>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</si>
  <si>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</si>
  <si>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</si>
  <si>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</si>
  <si>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</si>
  <si>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</si>
  <si>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</si>
  <si>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</si>
  <si>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</si>
  <si>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</si>
  <si>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</si>
  <si>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</si>
  <si>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</si>
  <si>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</si>
  <si>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</si>
  <si>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</si>
  <si>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</si>
  <si>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</si>
  <si>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</si>
  <si>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</si>
  <si>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</si>
  <si>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</si>
  <si>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</si>
  <si>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</si>
  <si>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</si>
  <si>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</si>
  <si>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</si>
  <si>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</si>
  <si>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</si>
  <si>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</si>
  <si>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</si>
  <si>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</si>
  <si>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</si>
  <si>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</si>
  <si>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</si>
  <si>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</si>
  <si>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</si>
  <si>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</si>
  <si>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</si>
  <si>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</si>
  <si>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</si>
  <si>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</si>
  <si>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</si>
  <si>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</si>
  <si>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</si>
  <si>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</si>
  <si>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</si>
  <si>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</si>
  <si>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</si>
  <si>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</si>
  <si>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</si>
  <si>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</si>
  <si>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</si>
  <si>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</si>
  <si>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</si>
  <si>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</si>
  <si>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</si>
  <si>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</si>
  <si>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</si>
  <si>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</si>
  <si>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</si>
  <si>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</si>
  <si>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</si>
  <si>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</si>
  <si>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</si>
  <si>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</si>
  <si>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</si>
  <si>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</si>
  <si>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</si>
  <si>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</si>
  <si>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</si>
  <si>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</si>
  <si>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</si>
  <si>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</si>
  <si>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</si>
  <si>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</si>
  <si>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</si>
  <si>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</si>
  <si>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</si>
  <si>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</si>
  <si>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</si>
  <si>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</si>
  <si>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</si>
  <si>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</si>
  <si>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</si>
  <si>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</si>
  <si>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</si>
  <si>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</si>
  <si>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</si>
  <si>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</si>
  <si>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</si>
  <si>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</si>
  <si>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</si>
  <si>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</si>
  <si>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</si>
  <si>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</si>
  <si>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</si>
  <si>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</si>
  <si>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</si>
  <si>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</si>
  <si>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</si>
  <si>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</si>
  <si>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</si>
  <si>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</si>
  <si>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</si>
  <si>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</si>
  <si>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</si>
  <si>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</si>
  <si>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</si>
  <si>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</si>
  <si>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</si>
  <si>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</si>
  <si>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</si>
  <si>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</si>
  <si>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</si>
  <si>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</si>
  <si>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</si>
  <si>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</si>
  <si>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</si>
  <si>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</si>
  <si>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</si>
  <si>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</si>
  <si>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</si>
  <si>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</si>
  <si>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</si>
  <si>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</si>
  <si>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</si>
  <si>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</si>
  <si>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</si>
  <si>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</si>
  <si>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</si>
  <si>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</si>
  <si>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</si>
  <si>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</si>
  <si>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</si>
  <si>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</si>
  <si>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</si>
  <si>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</si>
  <si>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</si>
  <si>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</si>
  <si>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</si>
  <si>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</si>
  <si>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</si>
  <si>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</si>
  <si>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</si>
  <si>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</si>
  <si>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</si>
  <si>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</si>
  <si>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</si>
  <si>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</si>
  <si>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</si>
  <si>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</si>
  <si>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</si>
  <si>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</si>
  <si>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</si>
  <si>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</si>
  <si>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</si>
  <si>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</si>
  <si>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</si>
  <si>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</si>
  <si>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</si>
  <si>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</si>
  <si>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</si>
  <si>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</si>
  <si>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</si>
  <si>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</si>
  <si>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</si>
  <si>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</si>
  <si>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</si>
  <si>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</si>
  <si>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</si>
  <si>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</si>
  <si>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</si>
  <si>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</si>
  <si>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</si>
  <si>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</si>
  <si>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</si>
  <si>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</si>
  <si>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</si>
  <si>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</si>
  <si>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</si>
  <si>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</si>
  <si>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</si>
  <si>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</si>
  <si>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</si>
  <si>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</si>
  <si>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</si>
  <si>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</si>
  <si>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</si>
  <si>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</si>
  <si>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</si>
  <si>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</si>
  <si>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</si>
  <si>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</si>
  <si>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</si>
  <si>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</si>
  <si>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</si>
  <si>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</si>
  <si>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</si>
  <si>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</si>
  <si>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</si>
  <si>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</si>
  <si>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</si>
  <si>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</si>
  <si>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</si>
  <si>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</si>
  <si>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</si>
  <si>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</si>
  <si>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</si>
  <si>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</si>
  <si>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</si>
  <si>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</si>
  <si>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</si>
  <si>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</si>
  <si>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</si>
  <si>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</si>
  <si>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</si>
  <si>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</si>
  <si>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</si>
  <si>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</si>
  <si>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</si>
  <si>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</si>
  <si>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</si>
  <si>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</si>
  <si>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</si>
  <si>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</si>
  <si>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</si>
  <si>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</si>
  <si>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</si>
  <si>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</si>
  <si>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</si>
  <si>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</si>
  <si>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</si>
  <si>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</si>
  <si>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</si>
  <si>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</si>
  <si>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</si>
  <si>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</si>
  <si>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</si>
  <si>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</si>
  <si>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</si>
  <si>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</si>
  <si>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</si>
  <si>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</si>
  <si>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</si>
  <si>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</si>
  <si>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</si>
  <si>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</si>
  <si>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</si>
  <si>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</si>
  <si>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</si>
  <si>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</si>
  <si>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</si>
  <si>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</si>
  <si>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</si>
  <si>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</si>
  <si>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</si>
  <si>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</si>
  <si>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</si>
  <si>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</si>
  <si>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</si>
  <si>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</si>
  <si>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</si>
  <si>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</si>
  <si>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</si>
  <si>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</si>
  <si>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</si>
  <si>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</si>
  <si>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</si>
  <si>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</si>
  <si>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</si>
  <si>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</si>
  <si>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</si>
  <si>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</si>
  <si>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</si>
  <si>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</si>
  <si>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</si>
  <si>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</si>
  <si>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</si>
  <si>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</si>
  <si>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</si>
  <si>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</si>
  <si>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</si>
  <si>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</si>
  <si>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</si>
  <si>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</si>
  <si>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</si>
  <si>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</si>
  <si>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</si>
  <si>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</si>
  <si>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</si>
  <si>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</si>
  <si>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</si>
  <si>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</si>
  <si>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</si>
  <si>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</si>
  <si>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</si>
  <si>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</si>
  <si>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</si>
  <si>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</si>
  <si>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</si>
  <si>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</si>
  <si>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</si>
  <si>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</si>
  <si>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</si>
  <si>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</si>
  <si>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</si>
  <si>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</si>
  <si>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</si>
  <si>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</si>
  <si>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</si>
  <si>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</si>
  <si>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</si>
  <si>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</si>
  <si>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</si>
  <si>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</si>
  <si>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</si>
  <si>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</si>
  <si>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</si>
  <si>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</si>
  <si>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</si>
  <si>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</si>
  <si>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</si>
  <si>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</si>
  <si>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</si>
  <si>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</si>
  <si>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</si>
  <si>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</si>
  <si>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</si>
  <si>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</si>
  <si>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</si>
  <si>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</si>
  <si>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</si>
  <si>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</si>
  <si>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</si>
  <si>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</si>
  <si>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</si>
  <si>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</si>
  <si>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</si>
  <si>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</si>
  <si>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</si>
  <si>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</si>
  <si>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</si>
  <si>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</si>
  <si>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</si>
  <si>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</si>
  <si>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</si>
  <si>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</si>
  <si>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</si>
  <si>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</si>
  <si>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</si>
  <si>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</si>
  <si>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</si>
  <si>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</si>
  <si>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</si>
  <si>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</si>
  <si>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</si>
  <si>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</si>
  <si>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</si>
  <si>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</si>
  <si>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</si>
  <si>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</si>
  <si>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</si>
  <si>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</si>
  <si>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</si>
  <si>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</si>
  <si>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</si>
  <si>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</si>
  <si>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</si>
  <si>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</si>
  <si>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</si>
  <si>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</si>
  <si>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</si>
  <si>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</si>
  <si>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</si>
  <si>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</si>
  <si>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</si>
  <si>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</si>
  <si>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</si>
  <si>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</si>
  <si>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</si>
  <si>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</si>
  <si>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</si>
  <si>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</si>
  <si>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</si>
  <si>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</si>
  <si>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</si>
  <si>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</si>
  <si>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</si>
  <si>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</si>
  <si>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</si>
  <si>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</si>
  <si>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</si>
  <si>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</si>
  <si>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</si>
  <si>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</si>
  <si>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</si>
  <si>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</si>
  <si>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</si>
  <si>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</si>
  <si>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</si>
  <si>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</si>
  <si>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</si>
  <si>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</si>
  <si>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</si>
  <si>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</si>
  <si>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</si>
  <si>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</si>
  <si>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</si>
  <si>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</si>
  <si>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</si>
  <si>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</si>
  <si>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</si>
  <si>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</si>
  <si>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</si>
  <si>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</si>
  <si>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</si>
  <si>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</si>
  <si>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</si>
  <si>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</si>
  <si>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</si>
  <si>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</si>
  <si>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</si>
  <si>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</si>
  <si>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</si>
  <si>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</si>
  <si>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</si>
  <si>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</si>
  <si>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</si>
  <si>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</si>
  <si>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</si>
  <si>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</si>
  <si>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</si>
  <si>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</si>
  <si>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</si>
  <si>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</si>
  <si>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</si>
  <si>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</si>
  <si>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</si>
  <si>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</si>
  <si>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</si>
  <si>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</si>
  <si>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</si>
  <si>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</si>
  <si>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</si>
  <si>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</si>
  <si>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</si>
  <si>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</si>
  <si>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</si>
  <si>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</si>
  <si>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</si>
  <si>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</si>
  <si>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</si>
  <si>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</si>
  <si>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</si>
  <si>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</si>
  <si>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</si>
  <si>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</si>
  <si>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</si>
  <si>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</si>
  <si>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</si>
  <si>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</si>
  <si>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</si>
  <si>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</si>
  <si>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</si>
  <si>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</si>
  <si>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</si>
  <si>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</si>
  <si>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</si>
  <si>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</si>
  <si>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</si>
  <si>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</si>
  <si>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</si>
  <si>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</si>
  <si>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</si>
  <si>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</si>
  <si>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</si>
  <si>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</si>
  <si>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</si>
  <si>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</si>
  <si>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</si>
  <si>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</si>
  <si>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</si>
  <si>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</si>
  <si>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</si>
  <si>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</si>
  <si>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</si>
  <si>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</si>
  <si>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</si>
  <si>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</si>
  <si>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</si>
  <si>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</si>
  <si>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</si>
  <si>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</si>
  <si>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</si>
  <si>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</si>
  <si>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</si>
  <si>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</si>
  <si>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</si>
  <si>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</si>
  <si>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</si>
  <si>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</si>
  <si>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</si>
  <si>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</si>
  <si>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</si>
  <si>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</si>
  <si>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</si>
  <si>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</si>
  <si>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</si>
  <si>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</si>
  <si>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</si>
  <si>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</si>
  <si>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</si>
  <si>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</si>
  <si>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</si>
  <si>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</si>
  <si>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</si>
  <si>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</si>
  <si>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</si>
  <si>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</si>
  <si>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</si>
  <si>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</si>
  <si>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</si>
  <si>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</si>
  <si>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</si>
  <si>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</si>
  <si>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</si>
  <si>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</si>
  <si>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</si>
  <si>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</si>
  <si>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</si>
  <si>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</si>
  <si>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</si>
  <si>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</si>
  <si>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</si>
  <si>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</si>
  <si>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</si>
  <si>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</si>
  <si>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</si>
  <si>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</si>
  <si>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</si>
  <si>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</si>
  <si>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</si>
  <si>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</si>
  <si>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</si>
  <si>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</si>
  <si>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</si>
  <si>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</si>
  <si>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</si>
  <si>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</si>
  <si>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</si>
  <si>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</si>
  <si>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</si>
  <si>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</si>
  <si>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</si>
  <si>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</si>
  <si>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</si>
  <si>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</si>
  <si>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</si>
  <si>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</si>
  <si>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</si>
  <si>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</si>
  <si>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</si>
  <si>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</si>
  <si>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</si>
  <si>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</si>
  <si>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</si>
  <si>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</si>
  <si>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</si>
  <si>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</si>
  <si>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</si>
  <si>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</si>
  <si>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</si>
  <si>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</si>
  <si>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</si>
  <si>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</si>
  <si>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</si>
  <si>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</si>
  <si>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</si>
  <si>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</si>
  <si>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</si>
  <si>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</si>
  <si>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</si>
  <si>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</si>
  <si>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</si>
  <si>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</si>
  <si>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</si>
  <si>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</si>
  <si>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</si>
  <si>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</si>
  <si>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</si>
  <si>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</si>
  <si>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</si>
  <si>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</si>
  <si>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</si>
  <si>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</si>
  <si>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</si>
  <si>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</si>
  <si>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</si>
  <si>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</si>
  <si>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</si>
  <si>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</si>
  <si>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</si>
  <si>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</si>
  <si>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</si>
  <si>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</si>
  <si>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</si>
  <si>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</si>
  <si>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</si>
  <si>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</si>
  <si>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</si>
  <si>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</si>
  <si>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</si>
  <si>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</si>
  <si>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</si>
  <si>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</si>
  <si>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</si>
  <si>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</si>
  <si>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</si>
  <si>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</si>
  <si>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</si>
  <si>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</si>
  <si>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</si>
  <si>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</si>
  <si>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</si>
  <si>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</si>
  <si>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</si>
  <si>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</si>
  <si>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</si>
  <si>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</si>
  <si>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</si>
  <si>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</si>
  <si>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</si>
  <si>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</si>
  <si>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</si>
  <si>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</si>
  <si>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</si>
  <si>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</si>
  <si>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</si>
  <si>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</si>
  <si>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</si>
  <si>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</si>
  <si>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</si>
  <si>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</si>
  <si>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</si>
  <si>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</si>
  <si>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</si>
  <si>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</si>
  <si>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</si>
  <si>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</si>
  <si>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</si>
  <si>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</si>
  <si>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</si>
  <si>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</si>
  <si>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</si>
  <si>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</si>
  <si>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</si>
  <si>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</si>
  <si>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</si>
  <si>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</si>
  <si>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</si>
  <si>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</si>
  <si>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</si>
  <si>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</si>
  <si>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</si>
  <si>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</si>
  <si>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</si>
  <si>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</si>
  <si>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</si>
  <si>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</si>
  <si>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</si>
  <si>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</si>
  <si>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</si>
  <si>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</si>
  <si>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</si>
  <si>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</si>
  <si>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</si>
  <si>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</si>
  <si>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</si>
  <si>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</si>
  <si>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</si>
  <si>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</si>
  <si>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</si>
  <si>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</si>
  <si>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</si>
  <si>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</si>
  <si>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</si>
  <si>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</si>
  <si>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</si>
  <si>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</si>
  <si>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</si>
  <si>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</si>
  <si>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</si>
  <si>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</si>
  <si>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</si>
  <si>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</si>
  <si>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</si>
  <si>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</si>
  <si>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</si>
  <si>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</si>
  <si>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</si>
  <si>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</si>
  <si>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</si>
  <si>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</si>
  <si>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</si>
  <si>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</si>
  <si>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</si>
  <si>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</si>
  <si>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</si>
  <si>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</si>
  <si>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</si>
  <si>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</si>
  <si>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</si>
  <si>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</si>
  <si>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</si>
  <si>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</si>
  <si>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</si>
  <si>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</si>
  <si>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</si>
  <si>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</si>
  <si>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</si>
  <si>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</si>
  <si>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</si>
  <si>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</si>
  <si>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</si>
  <si>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</si>
  <si>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</si>
  <si>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</si>
  <si>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</si>
  <si>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</si>
  <si>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</si>
  <si>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</si>
  <si>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</si>
  <si>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</si>
  <si>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</si>
  <si>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</si>
  <si>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</si>
  <si>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</si>
  <si>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</si>
  <si>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</si>
  <si>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</si>
  <si>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</si>
  <si>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</si>
  <si>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</si>
  <si>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</si>
  <si>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</si>
  <si>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</si>
  <si>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</si>
  <si>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</si>
  <si>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</si>
  <si>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</si>
  <si>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</si>
  <si>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</si>
  <si>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</si>
  <si>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</si>
  <si>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</si>
  <si>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</si>
  <si>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</si>
  <si>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</si>
  <si>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</si>
  <si>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</si>
  <si>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</si>
  <si>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</si>
  <si>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</si>
  <si>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</si>
  <si>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</si>
  <si>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</si>
  <si>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</si>
  <si>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</si>
  <si>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</si>
  <si>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</si>
  <si>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</si>
  <si>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</si>
  <si>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</si>
  <si>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</si>
  <si>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</si>
  <si>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</si>
  <si>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</si>
  <si>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</si>
  <si>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</si>
  <si>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</si>
  <si>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</si>
  <si>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</si>
  <si>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</si>
  <si>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</si>
  <si>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</si>
  <si>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</si>
  <si>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</si>
  <si>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</si>
  <si>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</si>
  <si>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</si>
  <si>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</si>
  <si>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</si>
  <si>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</si>
  <si>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</si>
  <si>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</si>
  <si>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</si>
  <si>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</si>
  <si>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</si>
  <si>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</si>
  <si>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</si>
  <si>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</si>
  <si>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</si>
  <si>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</si>
  <si>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</si>
  <si>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</si>
  <si>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</si>
  <si>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</si>
  <si>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</si>
  <si>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</si>
  <si>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</si>
  <si>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</si>
  <si>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</si>
  <si>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</si>
  <si>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</si>
  <si>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</si>
  <si>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</si>
  <si>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</si>
  <si>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</si>
  <si>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</si>
  <si>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</si>
  <si>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</si>
  <si>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</si>
  <si>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</si>
  <si>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</si>
  <si>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</si>
  <si>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</si>
  <si>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</si>
  <si>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</si>
  <si>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</si>
  <si>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</si>
  <si>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</si>
  <si>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</si>
  <si>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</si>
  <si>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</si>
  <si>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</si>
  <si>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</si>
  <si>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</si>
  <si>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</si>
  <si>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</si>
  <si>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</si>
  <si>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</si>
  <si>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</si>
  <si>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</si>
  <si>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</si>
  <si>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</si>
  <si>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</si>
  <si>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</si>
  <si>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</si>
  <si>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</si>
  <si>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</si>
  <si>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</si>
  <si>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</si>
  <si>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</si>
  <si>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</si>
  <si>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</si>
  <si>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</si>
  <si>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</si>
  <si>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</si>
  <si>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</si>
  <si>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</si>
  <si>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</si>
  <si>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</si>
  <si>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</si>
  <si>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</si>
  <si>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</si>
  <si>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</si>
  <si>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</si>
  <si>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</si>
  <si>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</si>
  <si>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</si>
  <si>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</si>
  <si>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</si>
  <si>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</si>
  <si>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</si>
  <si>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</si>
  <si>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</si>
  <si>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</si>
  <si>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</si>
  <si>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</si>
  <si>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</si>
  <si>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</si>
  <si>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</si>
  <si>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</si>
  <si>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</si>
  <si>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</si>
  <si>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</si>
  <si>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</si>
  <si>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</si>
  <si>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</si>
  <si>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</si>
  <si>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</si>
  <si>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</si>
  <si>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</si>
  <si>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</si>
  <si>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</si>
  <si>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</si>
  <si>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</si>
  <si>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</si>
  <si>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</si>
  <si>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</si>
  <si>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</si>
  <si>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</si>
  <si>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</si>
  <si>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</si>
  <si>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</si>
  <si>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</si>
  <si>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</si>
  <si>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</si>
  <si>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</si>
  <si>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</si>
  <si>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</si>
  <si>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</si>
  <si>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</si>
  <si>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</si>
  <si>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</si>
  <si>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</si>
  <si>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</si>
  <si>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</si>
  <si>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</si>
  <si>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</si>
  <si>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</si>
  <si>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</si>
  <si>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</si>
  <si>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</si>
  <si>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</si>
  <si>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</si>
  <si>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</si>
  <si>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</si>
  <si>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</si>
  <si>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</si>
  <si>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</si>
  <si>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</si>
  <si>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</si>
  <si>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</si>
  <si>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</si>
  <si>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</si>
  <si>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</si>
  <si>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</si>
  <si>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</si>
  <si>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</si>
  <si>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</si>
  <si>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</si>
  <si>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</si>
  <si>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</si>
  <si>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</si>
  <si>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</si>
  <si>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</si>
  <si>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</si>
  <si>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</si>
  <si>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</si>
  <si>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</si>
  <si>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</si>
  <si>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</si>
  <si>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</si>
  <si>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</si>
  <si>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</si>
  <si>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</si>
  <si>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</si>
  <si>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</si>
  <si>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</si>
  <si>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</si>
  <si>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</si>
  <si>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</si>
  <si>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</si>
  <si>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</si>
  <si>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</si>
  <si>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</si>
  <si>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</si>
  <si>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</si>
  <si>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</si>
  <si>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</si>
  <si>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</si>
  <si>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</si>
  <si>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</si>
  <si>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</si>
  <si>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</si>
  <si>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</si>
  <si>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</si>
  <si>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</si>
  <si>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</si>
  <si>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</si>
  <si>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</si>
  <si>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</si>
  <si>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</si>
  <si>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</si>
  <si>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</si>
  <si>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</si>
  <si>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</si>
  <si>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</si>
  <si>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</si>
  <si>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</si>
  <si>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</si>
  <si>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</si>
  <si>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</si>
  <si>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</si>
  <si>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</si>
  <si>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</si>
  <si>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</si>
  <si>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</si>
  <si>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</si>
  <si>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</si>
  <si>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</si>
  <si>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</si>
  <si>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</si>
  <si>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</si>
  <si>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</si>
  <si>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</si>
  <si>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</si>
  <si>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</si>
  <si>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</si>
  <si>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</si>
  <si>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</si>
  <si>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</si>
  <si>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</si>
  <si>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</si>
  <si>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</si>
  <si>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</si>
  <si>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</si>
  <si>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</si>
  <si>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</si>
  <si>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</si>
  <si>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</si>
  <si>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</si>
  <si>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</si>
  <si>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</si>
  <si>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</si>
  <si>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</si>
  <si>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</si>
  <si>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</si>
  <si>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</si>
  <si>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</si>
  <si>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</si>
  <si>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</si>
  <si>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</si>
  <si>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</si>
  <si>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</si>
  <si>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</si>
  <si>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</si>
  <si>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</si>
  <si>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</si>
  <si>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</si>
  <si>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</si>
  <si>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</si>
  <si>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</si>
  <si>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</si>
  <si>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</si>
  <si>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</si>
  <si>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</si>
  <si>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</si>
  <si>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</si>
  <si>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</si>
  <si>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</si>
  <si>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</si>
  <si>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</si>
  <si>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</si>
  <si>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</si>
  <si>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</si>
  <si>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</si>
  <si>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</si>
  <si>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</si>
  <si>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</si>
  <si>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</si>
  <si>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</si>
  <si>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</si>
  <si>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</si>
  <si>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</si>
  <si>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</si>
  <si>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</si>
  <si>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</si>
  <si>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</si>
  <si>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</si>
  <si>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</si>
  <si>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</si>
  <si>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</si>
  <si>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</si>
  <si>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</si>
  <si>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</si>
  <si>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</si>
  <si>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</si>
  <si>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</si>
  <si>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</si>
  <si>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</si>
  <si>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</si>
  <si>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</si>
  <si>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</si>
  <si>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</si>
  <si>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</si>
  <si>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</si>
  <si>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</si>
  <si>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</si>
  <si>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</si>
  <si>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</si>
  <si>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</si>
  <si>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</si>
  <si>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</si>
  <si>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</si>
  <si>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</si>
  <si>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</si>
  <si>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</si>
  <si>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</si>
  <si>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</si>
  <si>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</si>
  <si>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</si>
  <si>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</si>
  <si>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</si>
  <si>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</si>
  <si>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</si>
  <si>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</si>
  <si>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</si>
  <si>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</si>
  <si>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</si>
  <si>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</si>
  <si>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</si>
  <si>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</si>
  <si>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</si>
  <si>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</si>
  <si>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</si>
  <si>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</si>
  <si>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</si>
  <si>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</si>
  <si>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</si>
  <si>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</si>
  <si>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</si>
  <si>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</si>
  <si>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</si>
  <si>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</si>
  <si>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</si>
  <si>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</si>
  <si>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</si>
  <si>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</si>
  <si>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</si>
  <si>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</si>
  <si>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</si>
  <si>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</si>
  <si>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</si>
  <si>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</si>
  <si>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</si>
  <si>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</si>
  <si>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</si>
  <si>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</si>
  <si>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</si>
  <si>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</si>
  <si>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</si>
  <si>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</si>
  <si>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</si>
  <si>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</si>
  <si>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</si>
  <si>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</si>
  <si>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</si>
  <si>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</si>
  <si>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</si>
  <si>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</si>
  <si>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</si>
  <si>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</si>
  <si>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</si>
  <si>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</si>
  <si>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</si>
  <si>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</si>
  <si>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</si>
  <si>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</si>
  <si>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</si>
  <si>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</si>
  <si>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</si>
  <si>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</si>
  <si>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</si>
  <si>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</si>
  <si>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</si>
  <si>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</si>
  <si>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</si>
  <si>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</si>
  <si>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</si>
  <si>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</si>
  <si>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</si>
  <si>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</si>
  <si>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</si>
  <si>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</si>
  <si>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</si>
  <si>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</si>
  <si>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</si>
  <si>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</si>
  <si>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</si>
  <si>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</si>
  <si>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</si>
  <si>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</si>
  <si>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</si>
  <si>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</si>
  <si>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</si>
  <si>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</si>
  <si>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</si>
  <si>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</si>
  <si>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</si>
  <si>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</si>
  <si>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</si>
  <si>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</si>
  <si>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</si>
  <si>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</si>
  <si>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</si>
  <si>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</si>
  <si>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</si>
  <si>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</si>
  <si>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</si>
  <si>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</si>
  <si>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</si>
  <si>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</si>
  <si>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</si>
  <si>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</si>
  <si>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</si>
  <si>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</si>
  <si>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</si>
  <si>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</si>
  <si>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</si>
  <si>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</si>
  <si>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</si>
  <si>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</si>
  <si>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</si>
  <si>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</si>
  <si>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</si>
  <si>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</si>
  <si>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</si>
  <si>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</si>
  <si>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</si>
  <si>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</si>
  <si>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</si>
  <si>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</si>
  <si>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</si>
  <si>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</si>
  <si>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</si>
  <si>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</si>
  <si>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</si>
  <si>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</si>
  <si>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</si>
  <si>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</si>
  <si>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</si>
  <si>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</si>
  <si>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</si>
  <si>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</si>
  <si>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</si>
  <si>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</si>
  <si>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</si>
  <si>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</si>
  <si>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</si>
  <si>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</si>
  <si>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</si>
  <si>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</si>
  <si>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</si>
  <si>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</si>
  <si>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</si>
  <si>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</si>
  <si>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</si>
  <si>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</si>
  <si>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</si>
  <si>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</si>
  <si>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</si>
  <si>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</si>
  <si>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</si>
  <si>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</si>
  <si>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</si>
  <si>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</si>
  <si>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</si>
  <si>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</si>
  <si>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</si>
  <si>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</si>
  <si>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</si>
  <si>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</si>
  <si>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</si>
  <si>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</si>
  <si>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</si>
  <si>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</si>
  <si>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</si>
  <si>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</si>
  <si>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</si>
  <si>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</si>
  <si>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</si>
  <si>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</si>
  <si>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</si>
  <si>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</si>
  <si>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</si>
  <si>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</si>
  <si>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</si>
  <si>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</si>
  <si>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</si>
  <si>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</si>
  <si>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</si>
  <si>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</si>
  <si>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</si>
  <si>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</si>
  <si>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</si>
  <si>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</si>
  <si>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</si>
  <si>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</si>
  <si>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</si>
  <si>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</si>
  <si>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</si>
  <si>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</si>
  <si>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</si>
  <si>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</si>
  <si>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</si>
  <si>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</si>
  <si>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</si>
  <si>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</si>
  <si>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</si>
  <si>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</si>
  <si>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</si>
  <si>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</si>
  <si>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</si>
  <si>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</si>
  <si>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</si>
  <si>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</si>
  <si>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</si>
  <si>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</si>
  <si>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</si>
  <si>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</si>
  <si>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</si>
  <si>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</si>
  <si>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</si>
  <si>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</si>
  <si>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</si>
  <si>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</si>
  <si>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</si>
  <si>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</si>
  <si>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</si>
  <si>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</si>
  <si>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</si>
  <si>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</si>
  <si>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</si>
  <si>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</si>
  <si>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</si>
  <si>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</si>
  <si>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</si>
  <si>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</si>
  <si>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</si>
  <si>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</si>
  <si>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</si>
  <si>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</si>
  <si>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</si>
  <si>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</si>
  <si>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</si>
  <si>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</si>
  <si>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</si>
  <si>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</si>
  <si>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</si>
  <si>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</si>
  <si>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</si>
  <si>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</si>
  <si>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</si>
  <si>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</si>
  <si>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</si>
  <si>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</si>
  <si>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</si>
  <si>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</si>
  <si>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</si>
  <si>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</si>
  <si>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</si>
  <si>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</si>
  <si>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</si>
  <si>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</si>
  <si>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</si>
  <si>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</si>
  <si>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</si>
  <si>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</si>
  <si>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</si>
  <si>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</si>
  <si>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</si>
  <si>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</si>
  <si>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</si>
  <si>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</si>
  <si>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</si>
  <si>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</si>
  <si>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</si>
  <si>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</si>
  <si>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</si>
  <si>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</si>
  <si>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</si>
  <si>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</si>
  <si>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</si>
  <si>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</si>
  <si>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</si>
  <si>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</si>
  <si>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</si>
  <si>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</si>
  <si>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</si>
  <si>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</si>
  <si>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</si>
  <si>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</si>
  <si>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</si>
  <si>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</si>
  <si>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</si>
  <si>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</si>
  <si>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</si>
  <si>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</si>
  <si>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</si>
  <si>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</si>
  <si>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</si>
  <si>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</si>
  <si>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</si>
  <si>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</si>
  <si>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</si>
  <si>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</si>
  <si>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</si>
  <si>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</si>
  <si>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</si>
  <si>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</si>
  <si>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</si>
  <si>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</si>
  <si>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</si>
  <si>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</si>
  <si>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</si>
  <si>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</si>
  <si>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</si>
  <si>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</si>
  <si>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</si>
  <si>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</si>
  <si>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</si>
  <si>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</si>
  <si>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</si>
  <si>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</si>
  <si>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</si>
  <si>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</si>
  <si>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</si>
  <si>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</si>
  <si>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</si>
  <si>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</si>
  <si>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</si>
  <si>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</si>
  <si>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</si>
  <si>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</si>
  <si>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</si>
  <si>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</si>
  <si>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</si>
  <si>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</si>
  <si>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</si>
  <si>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</si>
  <si>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</si>
  <si>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</si>
  <si>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</si>
  <si>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</si>
  <si>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</si>
  <si>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</si>
  <si>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</si>
  <si>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</si>
  <si>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</si>
  <si>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</si>
  <si>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</si>
  <si>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</si>
  <si>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</si>
  <si>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</si>
  <si>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</si>
  <si>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</si>
  <si>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</si>
  <si>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</si>
  <si>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</si>
  <si>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</si>
  <si>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</si>
  <si>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</si>
  <si>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</si>
  <si>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</si>
  <si>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</si>
  <si>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</si>
  <si>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</si>
  <si>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</si>
  <si>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</si>
  <si>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</si>
  <si>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</si>
  <si>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</si>
  <si>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</si>
  <si>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</si>
  <si>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</si>
  <si>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</si>
  <si>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</si>
  <si>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</si>
  <si>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</si>
  <si>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</si>
  <si>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</si>
  <si>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</si>
  <si>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</si>
  <si>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</si>
  <si>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</si>
  <si>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</si>
  <si>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</si>
  <si>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</si>
  <si>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</si>
  <si>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</si>
  <si>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</si>
  <si>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</si>
  <si>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</si>
  <si>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</si>
  <si>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</si>
  <si>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</si>
  <si>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</si>
  <si>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</si>
  <si>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</si>
  <si>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</si>
  <si>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</si>
  <si>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</si>
  <si>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</si>
  <si>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</si>
  <si>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</si>
  <si>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</si>
  <si>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</si>
  <si>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</si>
  <si>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</si>
  <si>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</si>
  <si>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</si>
  <si>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</si>
  <si>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</si>
  <si>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</si>
  <si>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</si>
  <si>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</si>
  <si>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</si>
  <si>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</si>
  <si>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</si>
  <si>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</si>
  <si>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</si>
  <si>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</si>
  <si>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</si>
  <si>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</si>
  <si>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</si>
  <si>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</si>
  <si>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</si>
  <si>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</si>
  <si>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</si>
  <si>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</si>
  <si>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</si>
  <si>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</si>
  <si>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</si>
  <si>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</si>
  <si>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</si>
  <si>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</si>
  <si>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</si>
  <si>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</si>
  <si>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</si>
  <si>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</si>
  <si>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</si>
  <si>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</si>
  <si>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</si>
  <si>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</si>
  <si>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</si>
  <si>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</si>
  <si>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</si>
  <si>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</si>
  <si>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</si>
  <si>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</si>
  <si>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</si>
  <si>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</si>
  <si>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</si>
  <si>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</si>
  <si>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</si>
  <si>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</si>
  <si>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</si>
  <si>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</si>
  <si>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</si>
  <si>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</si>
  <si>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</si>
  <si>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</si>
  <si>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</si>
  <si>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</si>
  <si>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</si>
  <si>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</si>
  <si>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</si>
  <si>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</si>
  <si>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</si>
  <si>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</si>
  <si>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</si>
  <si>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</si>
  <si>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</si>
  <si>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</si>
  <si>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</si>
  <si>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</si>
  <si>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</si>
  <si>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</si>
  <si>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</si>
  <si>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</si>
  <si>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</si>
  <si>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</si>
  <si>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</si>
  <si>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</si>
  <si>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</si>
  <si>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</si>
  <si>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</si>
  <si>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</si>
  <si>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</si>
  <si>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</si>
  <si>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</si>
  <si>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</si>
  <si>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</si>
  <si>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</si>
  <si>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</si>
  <si>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</si>
  <si>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</si>
  <si>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</si>
  <si>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</si>
  <si>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</si>
  <si>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</si>
  <si>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</si>
  <si>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</si>
  <si>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</si>
  <si>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</si>
  <si>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</si>
  <si>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</si>
  <si>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</si>
  <si>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</si>
  <si>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</si>
  <si>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</si>
  <si>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</si>
  <si>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</si>
  <si>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</si>
  <si>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</si>
  <si>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</si>
  <si>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</si>
  <si>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</si>
  <si>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</si>
  <si>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</si>
  <si>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</si>
  <si>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</si>
  <si>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</si>
  <si>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</si>
  <si>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</si>
  <si>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</si>
  <si>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</si>
  <si>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</si>
  <si>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</si>
  <si>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</si>
  <si>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</si>
  <si>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</si>
  <si>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</si>
  <si>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</si>
  <si>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</si>
  <si>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</si>
  <si>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</si>
  <si>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</si>
  <si>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</si>
  <si>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</si>
  <si>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</si>
  <si>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</si>
  <si>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</si>
  <si>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</si>
  <si>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</si>
  <si>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</si>
  <si>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</si>
  <si>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</si>
  <si>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</si>
  <si>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</si>
  <si>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</si>
  <si>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</si>
  <si>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</si>
  <si>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</si>
  <si>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</si>
  <si>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</si>
  <si>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</si>
  <si>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</si>
  <si>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</si>
  <si>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</si>
  <si>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</si>
  <si>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</si>
  <si>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</si>
  <si>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</si>
  <si>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</si>
  <si>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</si>
  <si>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</si>
  <si>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</si>
  <si>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</si>
  <si>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</si>
  <si>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</si>
  <si>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</si>
  <si>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</si>
  <si>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</si>
  <si>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</si>
  <si>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</si>
  <si>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</si>
  <si>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</si>
  <si>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</si>
  <si>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</si>
  <si>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</si>
  <si>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</si>
  <si>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</si>
  <si>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</si>
  <si>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</si>
  <si>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</si>
  <si>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</si>
  <si>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</si>
  <si>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</si>
  <si>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</si>
  <si>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</si>
  <si>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</si>
  <si>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</si>
  <si>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</si>
  <si>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</si>
  <si>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</si>
  <si>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</si>
  <si>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</si>
  <si>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</si>
  <si>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</si>
  <si>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</si>
  <si>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</si>
  <si>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</si>
  <si>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</si>
  <si>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</si>
  <si>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</si>
  <si>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</si>
  <si>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</si>
  <si>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</si>
  <si>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</si>
  <si>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</si>
  <si>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</si>
  <si>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</si>
  <si>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</si>
  <si>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</si>
  <si>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</si>
  <si>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</si>
  <si>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</si>
  <si>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</si>
  <si>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</si>
  <si>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</si>
  <si>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</si>
  <si>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</si>
  <si>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</si>
  <si>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</si>
  <si>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</si>
  <si>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</si>
  <si>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</si>
  <si>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</si>
  <si>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</si>
  <si>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</si>
  <si>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</si>
  <si>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</si>
  <si>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</si>
  <si>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</si>
  <si>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</si>
  <si>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</si>
  <si>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</si>
  <si>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</si>
  <si>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</si>
  <si>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</si>
  <si>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</si>
  <si>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</si>
  <si>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</si>
  <si>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</si>
  <si>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</si>
  <si>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</si>
  <si>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</si>
  <si>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</si>
  <si>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</si>
  <si>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</si>
  <si>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</si>
  <si>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</si>
  <si>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</si>
  <si>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</si>
  <si>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</si>
  <si>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</si>
  <si>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</si>
  <si>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</si>
  <si>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</si>
  <si>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</si>
  <si>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</si>
  <si>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</si>
  <si>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</si>
  <si>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</si>
  <si>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</si>
  <si>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</si>
  <si>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</si>
  <si>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</si>
  <si>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</si>
  <si>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</si>
  <si>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</si>
  <si>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</si>
  <si>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</si>
  <si>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</si>
  <si>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</si>
  <si>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</si>
  <si>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</si>
  <si>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</si>
  <si>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</si>
  <si>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</si>
  <si>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</si>
  <si>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</si>
  <si>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</si>
  <si>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</si>
  <si>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</si>
  <si>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</si>
  <si>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</si>
  <si>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</si>
  <si>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</si>
  <si>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</si>
  <si>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</si>
  <si>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</si>
  <si>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</si>
  <si>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</si>
  <si>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</si>
  <si>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</si>
  <si>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</si>
  <si>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</si>
  <si>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</si>
  <si>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</si>
  <si>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</si>
  <si>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</si>
  <si>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</si>
  <si>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</si>
  <si>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</si>
  <si>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</si>
  <si>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</si>
  <si>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</si>
  <si>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</si>
  <si>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</si>
  <si>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</si>
  <si>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</si>
  <si>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</si>
  <si>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</si>
  <si>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</si>
  <si>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</si>
  <si>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</si>
  <si>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</si>
  <si>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</si>
  <si>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</si>
  <si>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</si>
  <si>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</si>
  <si>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</si>
  <si>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</si>
  <si>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</si>
  <si>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</si>
  <si>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</si>
  <si>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</si>
  <si>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</si>
  <si>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</si>
  <si>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</si>
  <si>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</si>
  <si>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</si>
  <si>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</si>
  <si>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</si>
  <si>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</si>
  <si>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</si>
  <si>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</si>
  <si>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</si>
  <si>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</si>
  <si>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</si>
  <si>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</si>
  <si>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</si>
  <si>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</si>
  <si>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</si>
  <si>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</si>
  <si>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</si>
  <si>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</si>
  <si>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</si>
  <si>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</si>
  <si>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</si>
  <si>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</si>
  <si>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</si>
  <si>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</si>
  <si>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</si>
  <si>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</si>
  <si>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</si>
  <si>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</si>
  <si>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</si>
  <si>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</si>
  <si>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</si>
  <si>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</si>
  <si>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</si>
  <si>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</si>
  <si>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</si>
  <si>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</si>
  <si>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</si>
  <si>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</si>
  <si>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</si>
  <si>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</si>
  <si>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</si>
  <si>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</si>
  <si>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</si>
  <si>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</si>
  <si>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</si>
  <si>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</si>
  <si>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</si>
  <si>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</si>
  <si>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</si>
  <si>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</si>
  <si>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</si>
  <si>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</si>
  <si>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</si>
  <si>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</si>
  <si>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</si>
  <si>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</si>
  <si>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</si>
  <si>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</si>
  <si>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</si>
  <si>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</si>
  <si>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</si>
  <si>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</si>
  <si>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</si>
  <si>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</si>
  <si>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</si>
  <si>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</si>
  <si>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</si>
  <si>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</si>
  <si>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</si>
  <si>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</si>
  <si>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</si>
  <si>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</si>
  <si>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</si>
  <si>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</si>
  <si>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</si>
  <si>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</si>
  <si>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</si>
  <si>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</si>
  <si>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</si>
  <si>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</si>
  <si>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</si>
  <si>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</si>
  <si>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</si>
  <si>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</si>
  <si>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</si>
  <si>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</si>
  <si>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</si>
  <si>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</si>
  <si>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</si>
  <si>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</si>
  <si>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</si>
  <si>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</si>
  <si>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</si>
  <si>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</si>
  <si>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</si>
  <si>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</si>
  <si>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</si>
  <si>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</si>
  <si>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</si>
  <si>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</si>
  <si>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</si>
  <si>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</si>
  <si>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</si>
  <si>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</si>
  <si>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</si>
  <si>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</si>
  <si>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</si>
  <si>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</si>
  <si>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</si>
  <si>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</si>
  <si>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</si>
  <si>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</si>
  <si>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</si>
  <si>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</si>
  <si>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</si>
  <si>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</si>
  <si>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</si>
  <si>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</si>
  <si>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</si>
  <si>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</si>
  <si>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</si>
  <si>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</si>
  <si>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</si>
  <si>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</si>
  <si>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</si>
  <si>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</si>
  <si>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</si>
  <si>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</si>
  <si>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</si>
  <si>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</si>
  <si>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</si>
  <si>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</si>
  <si>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</si>
  <si>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</si>
  <si>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</si>
  <si>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</si>
  <si>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</si>
  <si>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</si>
  <si>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</si>
  <si>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</si>
  <si>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</si>
  <si>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</si>
  <si>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</si>
  <si>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</si>
  <si>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</si>
  <si>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</si>
  <si>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</si>
  <si>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</si>
  <si>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</si>
  <si>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</si>
  <si>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</si>
  <si>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</si>
  <si>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</si>
  <si>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</si>
  <si>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</si>
  <si>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</si>
  <si>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</si>
  <si>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</si>
  <si>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</si>
  <si>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</si>
  <si>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</si>
  <si>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</si>
  <si>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</si>
  <si>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</si>
  <si>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</si>
  <si>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</si>
  <si>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</si>
  <si>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</si>
  <si>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</si>
  <si>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</si>
  <si>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</si>
  <si>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</si>
  <si>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</si>
  <si>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</si>
  <si>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</si>
  <si>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</si>
  <si>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</si>
  <si>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</si>
  <si>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</si>
  <si>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</si>
  <si>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</si>
  <si>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</si>
  <si>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</si>
  <si>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</si>
  <si>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</si>
  <si>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</si>
  <si>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</si>
  <si>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</si>
  <si>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</si>
  <si>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</si>
  <si>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</si>
  <si>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</si>
  <si>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</si>
  <si>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</si>
  <si>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</si>
  <si>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</si>
  <si>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</si>
  <si>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</si>
  <si>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</si>
  <si>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</si>
  <si>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</si>
  <si>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</si>
  <si>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</si>
  <si>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</si>
  <si>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</si>
  <si>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</si>
  <si>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</si>
  <si>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</si>
  <si>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</si>
  <si>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</si>
  <si>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</si>
  <si>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</si>
  <si>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</si>
  <si>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</si>
  <si>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</si>
  <si>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</si>
  <si>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</si>
  <si>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</si>
  <si>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</si>
  <si>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</si>
  <si>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</si>
  <si>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</si>
  <si>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</si>
  <si>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</si>
  <si>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</si>
  <si>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</si>
  <si>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</si>
  <si>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</si>
  <si>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</si>
  <si>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</si>
  <si>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</si>
  <si>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</si>
  <si>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</si>
  <si>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</si>
  <si>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</si>
  <si>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</si>
  <si>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</si>
  <si>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</si>
  <si>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</si>
  <si>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</si>
  <si>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</si>
  <si>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</si>
  <si>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</si>
  <si>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</si>
  <si>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</si>
  <si>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</si>
  <si>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</si>
  <si>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</si>
  <si>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</si>
  <si>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</si>
  <si>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</si>
  <si>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</si>
  <si>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</si>
  <si>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</si>
  <si>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</si>
  <si>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</si>
  <si>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</si>
  <si>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</si>
  <si>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</si>
  <si>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</si>
  <si>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</si>
  <si>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</si>
  <si>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</si>
  <si>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</si>
  <si>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</si>
  <si>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</si>
  <si>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</si>
  <si>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</si>
  <si>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</si>
  <si>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</si>
  <si>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</si>
  <si>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</si>
  <si>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</si>
  <si>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</si>
  <si>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</si>
  <si>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</si>
  <si>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</si>
  <si>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</si>
  <si>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</si>
  <si>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</si>
  <si>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</si>
  <si>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</si>
  <si>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</si>
  <si>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</si>
  <si>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</si>
  <si>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</si>
  <si>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</si>
  <si>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</si>
  <si>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</si>
  <si>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</si>
  <si>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</si>
  <si>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</si>
  <si>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</si>
  <si>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</si>
  <si>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</si>
  <si>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</si>
  <si>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</si>
  <si>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</si>
  <si>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</si>
  <si>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</si>
  <si>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</si>
  <si>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</si>
  <si>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</si>
  <si>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</si>
  <si>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</si>
  <si>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</si>
  <si>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</si>
  <si>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</si>
  <si>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</si>
  <si>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</si>
  <si>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</si>
  <si>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</si>
  <si>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</si>
  <si>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</si>
  <si>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</si>
  <si>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</si>
  <si>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</si>
  <si>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</si>
  <si>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</si>
  <si>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</si>
  <si>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</si>
  <si>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</si>
  <si>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</si>
  <si>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</si>
  <si>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</si>
  <si>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</si>
  <si>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</si>
  <si>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</si>
  <si>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</si>
  <si>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</si>
  <si>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</si>
  <si>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</si>
  <si>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</si>
  <si>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</si>
  <si>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</si>
  <si>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</si>
  <si>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</si>
  <si>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</si>
  <si>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</si>
  <si>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</si>
  <si>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</si>
  <si>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</si>
  <si>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</si>
  <si>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</si>
  <si>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</si>
  <si>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</si>
  <si>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</si>
  <si>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</si>
  <si>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</si>
  <si>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</si>
  <si>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</si>
  <si>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</si>
  <si>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</si>
  <si>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</si>
  <si>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</si>
  <si>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</si>
  <si>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</si>
  <si>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</si>
  <si>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</si>
  <si>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</si>
  <si>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</si>
  <si>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</si>
  <si>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</si>
  <si>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</si>
  <si>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</si>
  <si>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</si>
  <si>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</si>
  <si>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</si>
  <si>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</si>
  <si>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</si>
  <si>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</si>
  <si>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</si>
  <si>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</si>
  <si>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</si>
  <si>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</si>
  <si>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</si>
  <si>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</si>
  <si>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</si>
  <si>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</si>
  <si>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</si>
  <si>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</si>
  <si>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</si>
  <si>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</si>
  <si>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</si>
  <si>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</si>
  <si>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</si>
  <si>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</si>
  <si>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</si>
  <si>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</si>
  <si>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</si>
  <si>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</si>
  <si>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</si>
  <si>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</si>
  <si>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</si>
  <si>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</si>
  <si>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</si>
  <si>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</si>
  <si>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</si>
  <si>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</si>
  <si>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</si>
  <si>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</si>
  <si>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</si>
  <si>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</si>
  <si>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</si>
  <si>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</si>
  <si>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</si>
  <si>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</si>
  <si>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</si>
  <si>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</si>
  <si>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</si>
  <si>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</si>
  <si>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</si>
  <si>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</si>
  <si>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</si>
  <si>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</si>
  <si>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</si>
  <si>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</si>
  <si>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</si>
  <si>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</si>
  <si>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</si>
  <si>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</si>
  <si>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</si>
  <si>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</si>
  <si>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</si>
  <si>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</si>
  <si>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</si>
  <si>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</si>
  <si>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</si>
  <si>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</si>
  <si>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</si>
  <si>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</si>
  <si>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</si>
  <si>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</si>
  <si>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</si>
  <si>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</si>
  <si>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</si>
  <si>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</si>
  <si>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</si>
  <si>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</si>
  <si>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</si>
  <si>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</si>
  <si>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</si>
  <si>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</si>
  <si>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</si>
  <si>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</si>
  <si>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</si>
  <si>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</si>
  <si>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</si>
  <si>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</si>
  <si>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</si>
  <si>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</si>
  <si>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</si>
  <si>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</si>
  <si>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</si>
  <si>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</si>
  <si>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</si>
  <si>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</si>
  <si>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</si>
  <si>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</si>
  <si>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</si>
  <si>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</si>
  <si>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</si>
  <si>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</si>
  <si>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</si>
  <si>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</si>
  <si>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</si>
  <si>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</si>
  <si>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</si>
  <si>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</si>
  <si>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</si>
  <si>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</si>
  <si>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</si>
  <si>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</si>
  <si>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</si>
  <si>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</si>
  <si>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</si>
  <si>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</si>
  <si>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</si>
  <si>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</si>
  <si>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</si>
  <si>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</si>
  <si>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</si>
  <si>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</si>
  <si>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</si>
  <si>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</si>
  <si>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</si>
  <si>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</si>
  <si>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</si>
  <si>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</si>
  <si>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</si>
  <si>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</si>
  <si>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</si>
  <si>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</si>
  <si>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</si>
  <si>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</si>
  <si>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</si>
  <si>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</si>
  <si>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</si>
  <si>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</si>
  <si>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</si>
  <si>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</si>
  <si>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</si>
  <si>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</si>
  <si>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</si>
  <si>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</si>
  <si>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</si>
  <si>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</si>
  <si>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</si>
  <si>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</si>
  <si>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</si>
  <si>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</si>
  <si>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</si>
  <si>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</si>
  <si>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</si>
  <si>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</si>
  <si>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</si>
  <si>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</si>
  <si>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</si>
  <si>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</si>
  <si>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</si>
  <si>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</si>
  <si>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</si>
  <si>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</si>
  <si>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</si>
  <si>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</si>
  <si>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</si>
  <si>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</si>
  <si>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</si>
  <si>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</si>
  <si>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</si>
  <si>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</si>
  <si>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</si>
  <si>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</si>
  <si>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</si>
  <si>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</si>
  <si>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</si>
  <si>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</si>
  <si>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</si>
  <si>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</si>
  <si>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</si>
  <si>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</si>
  <si>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</si>
  <si>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</si>
  <si>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</si>
  <si>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</si>
  <si>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</si>
  <si>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</si>
  <si>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</si>
  <si>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</si>
  <si>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</si>
  <si>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</si>
  <si>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</si>
  <si>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</si>
  <si>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</si>
  <si>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</si>
  <si>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</si>
  <si>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</si>
  <si>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</si>
  <si>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</si>
  <si>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</si>
  <si>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</si>
  <si>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</si>
  <si>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</si>
  <si>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</si>
  <si>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</si>
  <si>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</si>
  <si>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</si>
  <si>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</si>
  <si>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</si>
  <si>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</si>
  <si>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</si>
  <si>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</si>
  <si>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</si>
  <si>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</si>
  <si>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</si>
  <si>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</si>
  <si>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</si>
  <si>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</si>
  <si>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</si>
  <si>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</si>
  <si>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</si>
  <si>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</si>
  <si>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</si>
  <si>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</si>
  <si>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</si>
  <si>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</si>
  <si>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</si>
  <si>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</si>
  <si>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</si>
  <si>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</si>
  <si>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</si>
  <si>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</si>
  <si>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</si>
  <si>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</si>
  <si>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</si>
  <si>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</si>
  <si>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</si>
  <si>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</si>
  <si>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</si>
  <si>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</si>
  <si>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</si>
  <si>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</si>
  <si>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</si>
  <si>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</si>
  <si>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</si>
  <si>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</si>
  <si>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</si>
  <si>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</si>
  <si>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</si>
  <si>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</si>
  <si>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</si>
  <si>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</si>
  <si>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</si>
  <si>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</si>
  <si>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</si>
  <si>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</si>
  <si>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</si>
  <si>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</si>
  <si>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</si>
  <si>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</si>
  <si>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</si>
  <si>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</si>
  <si>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</si>
  <si>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</si>
  <si>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</si>
  <si>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</si>
  <si>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</si>
  <si>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</si>
  <si>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</si>
  <si>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</si>
  <si>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</si>
  <si>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</si>
  <si>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</si>
  <si>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</si>
  <si>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</si>
  <si>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</si>
  <si>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</si>
  <si>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</si>
  <si>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</si>
  <si>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</si>
  <si>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</si>
  <si>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</si>
  <si>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</si>
  <si>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</si>
  <si>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</si>
  <si>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</si>
  <si>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</si>
  <si>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</si>
  <si>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</si>
  <si>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</si>
  <si>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</si>
  <si>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</si>
  <si>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</si>
  <si>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</si>
  <si>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</si>
  <si>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</si>
  <si>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</si>
  <si>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</si>
  <si>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</si>
  <si>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</si>
  <si>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</si>
  <si>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</si>
  <si>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</si>
  <si>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</si>
  <si>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</si>
  <si>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</si>
  <si>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</si>
  <si>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</si>
  <si>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</si>
  <si>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</si>
  <si>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</si>
  <si>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</si>
  <si>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</si>
  <si>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</si>
  <si>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</si>
  <si>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</si>
  <si>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</si>
  <si>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</si>
  <si>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</si>
  <si>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</si>
  <si>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</si>
  <si>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</si>
  <si>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</si>
  <si>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</si>
  <si>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</si>
  <si>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</si>
  <si>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</si>
  <si>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</si>
  <si>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</si>
  <si>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</si>
  <si>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</si>
  <si>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</si>
  <si>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</si>
  <si>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</si>
  <si>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</si>
  <si>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</si>
  <si>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</si>
  <si>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</si>
  <si>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</si>
  <si>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</si>
  <si>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</si>
  <si>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</si>
  <si>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</si>
  <si>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</si>
  <si>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</si>
  <si>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</si>
  <si>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</si>
  <si>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</si>
  <si>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</si>
  <si>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</si>
  <si>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</si>
  <si>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</si>
  <si>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</si>
  <si>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</si>
  <si>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</si>
  <si>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</si>
  <si>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</si>
  <si>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</si>
  <si>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</si>
  <si>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</si>
  <si>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</si>
  <si>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</si>
  <si>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</si>
  <si>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</si>
  <si>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</si>
  <si>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</si>
  <si>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</si>
  <si>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</si>
  <si>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</si>
  <si>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</si>
  <si>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</si>
  <si>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</si>
  <si>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</si>
  <si>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</si>
  <si>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</si>
  <si>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</si>
  <si>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</si>
  <si>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</si>
  <si>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</si>
  <si>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</si>
  <si>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</si>
  <si>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</si>
  <si>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</si>
  <si>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</si>
  <si>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</si>
  <si>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</si>
  <si>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</si>
  <si>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</si>
  <si>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</si>
  <si>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</si>
  <si>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</si>
  <si>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</si>
  <si>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</si>
  <si>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</si>
  <si>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</si>
  <si>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</si>
  <si>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</si>
  <si>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</si>
  <si>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</si>
  <si>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</si>
  <si>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</si>
  <si>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</si>
  <si>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</si>
  <si>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</si>
  <si>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</si>
  <si>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</si>
  <si>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</si>
  <si>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</si>
  <si>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</si>
  <si>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</si>
  <si>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</si>
  <si>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</si>
  <si>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</si>
  <si>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</si>
  <si>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</si>
  <si>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</si>
  <si>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</si>
  <si>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</si>
  <si>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</si>
  <si>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</si>
  <si>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</si>
  <si>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</si>
  <si>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</si>
  <si>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</si>
  <si>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</si>
  <si>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</si>
  <si>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</si>
  <si>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</si>
  <si>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</si>
  <si>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</si>
  <si>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</si>
  <si>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</si>
  <si>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</si>
  <si>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</si>
  <si>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</si>
  <si>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</si>
  <si>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</si>
  <si>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</si>
  <si>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</si>
  <si>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</si>
  <si>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</si>
  <si>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</si>
  <si>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</si>
  <si>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</si>
  <si>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</si>
  <si>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</si>
  <si>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</si>
  <si>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</si>
  <si>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</si>
  <si>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</si>
  <si>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</si>
  <si>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</si>
  <si>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</si>
  <si>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</si>
  <si>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</si>
  <si>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</si>
  <si>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</si>
  <si>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</si>
  <si>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</si>
  <si>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</si>
  <si>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</si>
  <si>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</si>
  <si>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</si>
  <si>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</si>
  <si>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</si>
  <si>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</si>
  <si>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</si>
  <si>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</si>
  <si>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</si>
  <si>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</si>
  <si>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</si>
  <si>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</si>
  <si>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</si>
  <si>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</si>
  <si>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</si>
  <si>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</si>
  <si>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</si>
  <si>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</si>
  <si>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</si>
  <si>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</si>
  <si>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</si>
  <si>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</si>
  <si>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</si>
  <si>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</si>
  <si>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</si>
  <si>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</si>
  <si>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</si>
  <si>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</si>
  <si>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</si>
  <si>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</si>
  <si>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</si>
  <si>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</si>
  <si>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</si>
  <si>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</si>
  <si>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</si>
  <si>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</si>
  <si>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</si>
  <si>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</si>
  <si>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</si>
  <si>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</si>
  <si>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</si>
  <si>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</si>
  <si>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</si>
  <si>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</si>
  <si>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</si>
  <si>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</si>
  <si>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</si>
  <si>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</si>
  <si>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</si>
  <si>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</si>
  <si>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</si>
  <si>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</si>
  <si>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</si>
  <si>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</si>
  <si>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</si>
  <si>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</si>
  <si>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</si>
  <si>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</si>
  <si>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</si>
  <si>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</si>
  <si>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</si>
  <si>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</si>
  <si>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</si>
  <si>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</si>
  <si>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</si>
  <si>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</si>
  <si>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</si>
  <si>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</si>
  <si>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</si>
  <si>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</si>
  <si>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</si>
  <si>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</si>
  <si>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</si>
  <si>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</si>
  <si>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</si>
  <si>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</si>
  <si>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</si>
  <si>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</si>
  <si>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</si>
  <si>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</si>
  <si>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</si>
  <si>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</si>
  <si>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</si>
  <si>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</si>
  <si>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</si>
  <si>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</si>
  <si>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</si>
  <si>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</si>
  <si>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</si>
  <si>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</si>
  <si>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</si>
  <si>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</si>
  <si>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</si>
  <si>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</si>
  <si>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</si>
  <si>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</si>
  <si>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</si>
  <si>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</si>
  <si>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</si>
  <si>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</si>
  <si>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</si>
  <si>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</si>
  <si>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</si>
  <si>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</si>
  <si>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</si>
  <si>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</si>
  <si>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</si>
  <si>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</si>
  <si>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</si>
  <si>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</si>
  <si>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</si>
  <si>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</si>
  <si>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</si>
  <si>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</si>
  <si>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</si>
  <si>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</si>
  <si>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</si>
  <si>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</si>
  <si>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</si>
  <si>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</si>
  <si>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</si>
  <si>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</si>
  <si>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</si>
  <si>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</si>
  <si>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</si>
  <si>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</si>
  <si>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</si>
  <si>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</si>
  <si>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</si>
  <si>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</si>
  <si>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</si>
  <si>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</si>
  <si>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</si>
  <si>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</si>
  <si>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</si>
  <si>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</si>
  <si>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</si>
  <si>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</si>
  <si>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</si>
  <si>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</si>
  <si>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</si>
  <si>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</si>
  <si>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</si>
  <si>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</si>
  <si>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</si>
  <si>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</si>
  <si>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</si>
  <si>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</si>
  <si>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</si>
  <si>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</si>
  <si>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</si>
  <si>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</si>
  <si>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</si>
  <si>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</si>
  <si>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</si>
  <si>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</si>
  <si>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</si>
  <si>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</si>
  <si>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</si>
  <si>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</si>
  <si>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</si>
  <si>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</si>
  <si>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</si>
  <si>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</si>
  <si>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</si>
  <si>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</si>
  <si>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</si>
  <si>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</si>
  <si>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</si>
  <si>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</si>
  <si>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</si>
  <si>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</si>
  <si>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</si>
  <si>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</si>
  <si>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</si>
  <si>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</si>
  <si>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</si>
  <si>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</si>
  <si>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</si>
  <si>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</si>
  <si>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</si>
  <si>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</si>
  <si>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</si>
  <si>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</si>
  <si>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</si>
  <si>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</si>
  <si>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</si>
  <si>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</si>
  <si>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</si>
  <si>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</si>
  <si>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</si>
  <si>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</si>
  <si>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</si>
  <si>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</si>
  <si>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</si>
  <si>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</si>
  <si>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</si>
  <si>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</si>
  <si>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</si>
  <si>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</si>
  <si>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</si>
  <si>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</si>
  <si>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</si>
  <si>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</si>
  <si>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</si>
  <si>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</si>
  <si>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</si>
  <si>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</si>
  <si>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</si>
  <si>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</si>
  <si>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</si>
  <si>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</si>
  <si>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</si>
  <si>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</si>
  <si>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</si>
  <si>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</si>
  <si>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</si>
  <si>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</si>
  <si>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</si>
  <si>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</si>
  <si>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</si>
  <si>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</si>
  <si>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</si>
  <si>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</si>
  <si>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</si>
  <si>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</si>
  <si>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</si>
  <si>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</si>
  <si>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</si>
  <si>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</si>
  <si>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</si>
  <si>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</si>
  <si>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</si>
  <si>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</si>
  <si>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</si>
  <si>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</si>
  <si>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</si>
  <si>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</si>
  <si>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</si>
  <si>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</si>
  <si>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</si>
  <si>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</si>
  <si>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</si>
  <si>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</si>
  <si>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</si>
  <si>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</si>
  <si>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</si>
  <si>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</si>
  <si>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</si>
  <si>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</si>
  <si>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</si>
  <si>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</si>
  <si>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</si>
  <si>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</si>
  <si>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</si>
  <si>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</si>
  <si>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</si>
  <si>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</si>
  <si>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</si>
  <si>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</si>
  <si>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</si>
  <si>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</si>
  <si>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</si>
  <si>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</si>
  <si>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</si>
  <si>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</si>
  <si>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</si>
  <si>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</si>
  <si>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</si>
  <si>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</si>
  <si>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</si>
  <si>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</si>
  <si>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</si>
  <si>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</si>
  <si>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</si>
  <si>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</si>
  <si>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</si>
  <si>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</si>
  <si>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</si>
  <si>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</si>
  <si>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</si>
  <si>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</si>
  <si>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</si>
  <si>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</si>
  <si>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</si>
  <si>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</si>
  <si>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</si>
  <si>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</si>
  <si>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</si>
  <si>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</si>
  <si>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</si>
  <si>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</si>
  <si>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</si>
  <si>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</si>
  <si>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</si>
  <si>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</si>
  <si>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</si>
  <si>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</si>
  <si>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</si>
  <si>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</si>
  <si>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</si>
  <si>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</si>
  <si>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</si>
  <si>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</si>
  <si>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</si>
  <si>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</si>
  <si>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</si>
  <si>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</si>
  <si>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</si>
  <si>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</si>
  <si>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</si>
  <si>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</si>
  <si>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</si>
  <si>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</si>
  <si>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</si>
  <si>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</si>
  <si>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</si>
  <si>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</si>
  <si>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</si>
  <si>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</si>
  <si>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</si>
  <si>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</si>
  <si>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</si>
  <si>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</si>
  <si>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</si>
  <si>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</si>
  <si>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</si>
  <si>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</si>
  <si>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</si>
  <si>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</si>
  <si>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</si>
  <si>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</si>
  <si>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</si>
  <si>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</si>
  <si>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</si>
  <si>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</si>
  <si>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</si>
  <si>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</si>
  <si>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</si>
  <si>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</si>
  <si>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</si>
  <si>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</si>
  <si>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</si>
  <si>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</si>
  <si>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</si>
  <si>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</si>
  <si>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</si>
  <si>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</si>
  <si>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</si>
  <si>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</si>
  <si>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</si>
  <si>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</si>
  <si>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</si>
  <si>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</si>
  <si>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</si>
  <si>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</si>
  <si>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</si>
  <si>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</si>
  <si>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</si>
  <si>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</si>
  <si>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</si>
  <si>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</si>
  <si>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</si>
  <si>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</si>
  <si>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</si>
  <si>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</si>
  <si>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</si>
  <si>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</si>
  <si>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</si>
  <si>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</si>
  <si>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</si>
  <si>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</si>
  <si>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</si>
  <si>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</si>
  <si>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</si>
  <si>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</si>
  <si>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</si>
  <si>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</si>
  <si>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</si>
  <si>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</si>
  <si>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</si>
  <si>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</si>
  <si>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</si>
  <si>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</si>
  <si>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</si>
  <si>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</si>
  <si>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</si>
  <si>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</si>
  <si>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</si>
  <si>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</si>
  <si>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</si>
  <si>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</si>
  <si>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</si>
  <si>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</si>
  <si>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</si>
  <si>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</si>
  <si>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</si>
  <si>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</si>
  <si>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</si>
  <si>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</si>
  <si>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</si>
  <si>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</si>
  <si>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</si>
  <si>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</si>
  <si>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</si>
  <si>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</si>
  <si>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</si>
  <si>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</si>
  <si>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</si>
  <si>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</si>
  <si>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</si>
  <si>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</si>
  <si>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</si>
  <si>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</si>
  <si>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</si>
  <si>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</si>
  <si>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</si>
  <si>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</si>
  <si>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</si>
  <si>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</si>
  <si>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</si>
  <si>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</si>
  <si>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</si>
  <si>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</si>
  <si>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</si>
  <si>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</si>
  <si>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</si>
  <si>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</si>
  <si>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</si>
  <si>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</si>
  <si>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</si>
  <si>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</si>
  <si>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</si>
  <si>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</si>
  <si>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</si>
  <si>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</si>
  <si>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</si>
  <si>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</si>
  <si>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</si>
  <si>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</si>
  <si>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</si>
  <si>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</si>
  <si>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</si>
  <si>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</si>
  <si>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</si>
  <si>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</si>
  <si>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</si>
  <si>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</si>
  <si>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</si>
  <si>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</si>
  <si>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</si>
  <si>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</si>
  <si>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</si>
  <si>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</si>
  <si>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</si>
  <si>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</si>
  <si>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</si>
  <si>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</si>
  <si>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</si>
  <si>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</si>
  <si>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</si>
  <si>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</si>
  <si>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</si>
  <si>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</si>
  <si>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</si>
  <si>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</si>
  <si>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</si>
  <si>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</si>
  <si>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</si>
  <si>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</si>
  <si>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</si>
  <si>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</si>
  <si>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</si>
  <si>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</si>
  <si>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</si>
  <si>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</si>
  <si>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</si>
  <si>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</si>
  <si>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</si>
  <si>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</si>
  <si>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</si>
  <si>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</si>
  <si>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</si>
  <si>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</si>
  <si>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</si>
  <si>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</si>
  <si>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</si>
  <si>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</si>
  <si>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</si>
  <si>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</si>
  <si>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</si>
  <si>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</si>
  <si>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</si>
  <si>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</si>
  <si>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</si>
  <si>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</si>
  <si>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</si>
  <si>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</si>
  <si>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</si>
  <si>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</si>
  <si>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</si>
  <si>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</si>
  <si>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</si>
  <si>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</si>
  <si>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</si>
  <si>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</si>
  <si>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</si>
  <si>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</si>
  <si>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</si>
  <si>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</si>
  <si>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</si>
  <si>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</si>
  <si>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</si>
  <si>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</si>
  <si>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</si>
  <si>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</si>
  <si>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</si>
  <si>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</si>
  <si>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</si>
  <si>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</si>
  <si>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</si>
  <si>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</si>
  <si>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</si>
  <si>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</si>
  <si>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</si>
  <si>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</si>
  <si>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</si>
  <si>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</si>
  <si>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</si>
  <si>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</si>
  <si>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</si>
  <si>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</si>
  <si>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</si>
  <si>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</si>
  <si>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</si>
  <si>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</si>
  <si>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</si>
  <si>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</si>
  <si>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</si>
  <si>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</si>
  <si>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</si>
  <si>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</si>
  <si>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</si>
  <si>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</si>
  <si>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</si>
  <si>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</si>
  <si>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</si>
  <si>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</si>
  <si>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</si>
  <si>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</si>
  <si>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</si>
  <si>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</si>
  <si>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</si>
  <si>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</si>
  <si>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</si>
  <si>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</si>
  <si>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</si>
  <si>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</si>
  <si>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</si>
  <si>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</si>
  <si>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</si>
  <si>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</si>
  <si>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</si>
  <si>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</si>
  <si>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</si>
  <si>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</si>
  <si>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</si>
  <si>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</si>
  <si>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</si>
  <si>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</si>
  <si>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</si>
  <si>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</si>
  <si>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</si>
  <si>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</si>
  <si>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</si>
  <si>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</si>
  <si>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</si>
  <si>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</si>
  <si>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</si>
  <si>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</si>
  <si>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</si>
  <si>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</si>
  <si>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</si>
  <si>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</si>
  <si>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</si>
  <si>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</si>
  <si>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</si>
  <si>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</si>
  <si>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</si>
  <si>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</si>
  <si>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</si>
  <si>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</si>
  <si>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</si>
  <si>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</si>
  <si>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</si>
  <si>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</si>
  <si>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</si>
  <si>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</si>
  <si>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</si>
  <si>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</si>
  <si>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</si>
  <si>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</si>
  <si>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</si>
  <si>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</si>
  <si>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</si>
  <si>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</si>
  <si>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</si>
  <si>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</si>
  <si>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</si>
  <si>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</si>
  <si>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</si>
  <si>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</si>
  <si>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</si>
  <si>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</si>
  <si>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</si>
  <si>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</si>
  <si>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</si>
  <si>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</si>
  <si>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</si>
  <si>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</si>
  <si>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</si>
  <si>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</si>
  <si>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</si>
  <si>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</si>
  <si>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</si>
  <si>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</si>
  <si>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</si>
  <si>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</si>
  <si>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</si>
  <si>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</si>
  <si>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</si>
  <si>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</si>
  <si>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</si>
  <si>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</si>
  <si>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</si>
  <si>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</si>
  <si>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</si>
  <si>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</si>
  <si>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</si>
  <si>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</si>
  <si>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</si>
  <si>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</si>
  <si>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</si>
  <si>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</si>
  <si>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</si>
  <si>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</si>
  <si>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</si>
  <si>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</si>
  <si>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</si>
  <si>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</si>
  <si>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</si>
  <si>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</si>
  <si>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</si>
  <si>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</si>
  <si>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</si>
  <si>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</si>
  <si>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</si>
  <si>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</si>
  <si>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</si>
  <si>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</si>
  <si>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</si>
  <si>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</si>
  <si>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</si>
  <si>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</si>
  <si>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</si>
  <si>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</si>
  <si>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</si>
  <si>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</si>
  <si>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</si>
  <si>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</si>
  <si>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</si>
  <si>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</si>
  <si>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</si>
  <si>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</si>
  <si>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</si>
  <si>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</si>
  <si>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</si>
  <si>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</si>
  <si>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</si>
  <si>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</si>
  <si>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</si>
  <si>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</si>
  <si>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</si>
  <si>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</si>
  <si>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</si>
  <si>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</si>
  <si>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</si>
  <si>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</si>
  <si>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</si>
  <si>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</si>
  <si>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</si>
  <si>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</si>
  <si>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</si>
  <si>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</si>
  <si>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</si>
  <si>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</si>
  <si>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</si>
  <si>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</si>
  <si>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</si>
  <si>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</si>
  <si>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</si>
  <si>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</si>
  <si>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</si>
  <si>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</si>
  <si>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</si>
  <si>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</si>
  <si>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</si>
  <si>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</si>
  <si>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</si>
  <si>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</si>
  <si>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</si>
  <si>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</si>
  <si>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</si>
  <si>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</si>
  <si>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</si>
  <si>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</si>
  <si>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</si>
  <si>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</si>
  <si>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</si>
  <si>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</si>
  <si>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</si>
  <si>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</si>
  <si>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</si>
  <si>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</si>
  <si>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</si>
  <si>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</si>
  <si>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</si>
  <si>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</si>
  <si>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</si>
  <si>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</si>
  <si>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</si>
  <si>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</si>
  <si>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</si>
  <si>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</si>
  <si>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</si>
  <si>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</si>
  <si>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</si>
  <si>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</si>
  <si>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</si>
  <si>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</si>
  <si>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</si>
  <si>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</si>
  <si>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</si>
  <si>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</si>
  <si>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</si>
  <si>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</si>
  <si>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</si>
  <si>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</si>
  <si>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</si>
  <si>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</si>
  <si>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</si>
  <si>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</si>
  <si>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</si>
  <si>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</si>
  <si>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</si>
  <si>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</si>
  <si>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</si>
  <si>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</si>
  <si>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</si>
  <si>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</si>
  <si>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</si>
  <si>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</si>
  <si>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</si>
  <si>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</si>
  <si>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</si>
  <si>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</si>
  <si>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</si>
  <si>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</si>
  <si>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</si>
  <si>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</si>
  <si>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</si>
  <si>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</si>
  <si>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</si>
  <si>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</si>
  <si>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</si>
  <si>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</si>
  <si>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</si>
  <si>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</si>
  <si>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</si>
  <si>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</si>
  <si>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</si>
  <si>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</si>
  <si>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</si>
  <si>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</si>
  <si>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</si>
  <si>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</si>
  <si>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</si>
  <si>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</si>
  <si>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</si>
  <si>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</si>
  <si>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</si>
  <si>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</si>
  <si>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</si>
  <si>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</si>
  <si>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</si>
  <si>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</si>
  <si>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</si>
  <si>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</si>
  <si>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</si>
  <si>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</si>
  <si>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</si>
  <si>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</si>
  <si>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</si>
  <si>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</si>
  <si>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</si>
  <si>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</si>
  <si>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</si>
  <si>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</si>
  <si>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</si>
  <si>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</si>
  <si>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</si>
  <si>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</si>
  <si>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</si>
  <si>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</si>
  <si>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</si>
  <si>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</si>
  <si>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</si>
  <si>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</si>
  <si>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</si>
  <si>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</si>
  <si>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</si>
  <si>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</si>
  <si>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</si>
  <si>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</si>
  <si>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</si>
  <si>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</si>
  <si>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</si>
  <si>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</si>
  <si>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</si>
  <si>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</si>
  <si>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</si>
  <si>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</si>
  <si>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</si>
  <si>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</si>
  <si>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</si>
  <si>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</si>
  <si>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</si>
  <si>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</si>
  <si>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</si>
  <si>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</si>
  <si>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</si>
  <si>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</si>
  <si>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</si>
  <si>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</si>
  <si>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</si>
  <si>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</si>
  <si>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</si>
  <si>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</si>
  <si>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</si>
  <si>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</si>
  <si>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</si>
  <si>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</si>
  <si>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</si>
  <si>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</si>
  <si>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</si>
  <si>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</si>
  <si>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</si>
  <si>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</si>
  <si>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</si>
  <si>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</si>
  <si>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</si>
  <si>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</si>
  <si>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</si>
  <si>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</si>
  <si>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</si>
  <si>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</si>
  <si>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</si>
  <si>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</si>
  <si>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</si>
  <si>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</si>
  <si>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</si>
  <si>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</si>
  <si>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</si>
  <si>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</si>
  <si>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</si>
  <si>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</si>
  <si>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</si>
  <si>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</si>
  <si>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</si>
  <si>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</si>
  <si>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</si>
  <si>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</si>
  <si>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</si>
  <si>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</si>
  <si>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</si>
  <si>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</si>
  <si>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</si>
  <si>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</si>
  <si>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</si>
  <si>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</si>
  <si>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</si>
  <si>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</si>
  <si>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</si>
  <si>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</si>
  <si>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</si>
  <si>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</si>
  <si>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</si>
  <si>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</si>
  <si>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</si>
  <si>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</si>
  <si>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</si>
  <si>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</si>
  <si>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</si>
  <si>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</si>
  <si>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</si>
  <si>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</si>
  <si>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</si>
  <si>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</si>
  <si>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</si>
  <si>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</si>
  <si>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</si>
  <si>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</si>
  <si>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</si>
  <si>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</si>
  <si>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</si>
  <si>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</si>
  <si>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</si>
  <si>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</si>
  <si>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</si>
  <si>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</si>
  <si>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</si>
  <si>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</si>
  <si>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</si>
  <si>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</si>
  <si>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</si>
  <si>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</si>
  <si>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</si>
  <si>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</si>
  <si>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</si>
  <si>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</si>
  <si>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</si>
  <si>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</si>
  <si>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</si>
  <si>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</si>
  <si>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</si>
  <si>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</si>
  <si>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</si>
  <si>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</si>
  <si>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</si>
  <si>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</si>
  <si>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</si>
  <si>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</si>
  <si>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</si>
  <si>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</si>
  <si>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</si>
  <si>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</si>
  <si>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</si>
  <si>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</si>
  <si>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</si>
  <si>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</si>
  <si>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</si>
  <si>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</si>
  <si>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</si>
  <si>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</si>
  <si>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</si>
  <si>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</si>
  <si>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</si>
  <si>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</si>
  <si>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</si>
  <si>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</si>
  <si>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</si>
  <si>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</si>
  <si>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</si>
  <si>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</si>
  <si>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</si>
  <si>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</si>
  <si>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</si>
  <si>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</si>
  <si>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</si>
  <si>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</si>
  <si>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</si>
  <si>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</si>
  <si>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</si>
  <si>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</si>
  <si>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</si>
  <si>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</si>
  <si>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</si>
  <si>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</si>
  <si>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</si>
  <si>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</si>
  <si>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</si>
  <si>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</si>
  <si>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</si>
  <si>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</si>
  <si>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</si>
  <si>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</si>
  <si>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</si>
  <si>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</si>
  <si>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</si>
  <si>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</si>
  <si>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</si>
  <si>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</si>
  <si>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</si>
  <si>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</si>
  <si>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</si>
  <si>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</si>
  <si>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</si>
  <si>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</si>
  <si>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</si>
  <si>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</si>
  <si>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</si>
  <si>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</si>
  <si>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</si>
  <si>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</si>
  <si>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</si>
  <si>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</si>
  <si>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</si>
  <si>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</si>
  <si>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</si>
  <si>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</si>
  <si>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</si>
  <si>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</si>
  <si>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</si>
  <si>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</si>
  <si>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</si>
  <si>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</si>
  <si>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</si>
  <si>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</si>
  <si>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</si>
  <si>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</si>
  <si>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</si>
  <si>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</si>
  <si>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</si>
  <si>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</si>
  <si>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</si>
  <si>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</si>
  <si>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</si>
  <si>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</si>
  <si>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</si>
  <si>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</si>
  <si>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</si>
  <si>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</si>
  <si>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</si>
  <si>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</si>
  <si>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</si>
  <si>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</si>
  <si>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</si>
  <si>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</si>
  <si>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</si>
  <si>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</si>
  <si>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</si>
  <si>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</si>
  <si>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</si>
  <si>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</si>
  <si>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</si>
  <si>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</si>
  <si>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</si>
  <si>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</si>
  <si>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</si>
  <si>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</si>
  <si>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</si>
  <si>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</si>
  <si>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</si>
  <si>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</si>
  <si>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</si>
  <si>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</si>
  <si>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</si>
  <si>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</si>
  <si>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</si>
  <si>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</si>
  <si>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</si>
  <si>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</si>
  <si>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</si>
  <si>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</si>
  <si>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</si>
  <si>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</si>
  <si>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</si>
  <si>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</si>
  <si>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</si>
  <si>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</si>
  <si>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</si>
  <si>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</si>
  <si>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</si>
  <si>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</si>
  <si>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</si>
  <si>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</si>
  <si>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</si>
  <si>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</si>
  <si>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</si>
  <si>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</si>
  <si>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</si>
  <si>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</si>
  <si>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</si>
  <si>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</si>
  <si>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</si>
  <si>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</si>
  <si>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</si>
  <si>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</si>
  <si>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</si>
  <si>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</si>
  <si>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</si>
  <si>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</si>
  <si>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</si>
  <si>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</si>
  <si>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</si>
  <si>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</si>
  <si>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</si>
  <si>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</si>
  <si>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</si>
  <si>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</si>
  <si>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</si>
  <si>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</si>
  <si>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</si>
  <si>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</si>
  <si>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</si>
  <si>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</si>
  <si>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</si>
  <si>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</si>
  <si>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</si>
  <si>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</si>
  <si>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</si>
  <si>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</si>
  <si>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</si>
  <si>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</si>
  <si>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</si>
  <si>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</si>
  <si>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</si>
  <si>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</si>
  <si>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</si>
  <si>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</si>
  <si>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</si>
  <si>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</si>
  <si>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</si>
  <si>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</si>
  <si>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</si>
  <si>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</si>
  <si>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</si>
  <si>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</si>
  <si>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</si>
  <si>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</si>
  <si>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</si>
  <si>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</si>
  <si>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</si>
  <si>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</si>
  <si>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</si>
  <si>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</si>
  <si>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</si>
  <si>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</si>
  <si>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</si>
  <si>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</si>
  <si>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</si>
  <si>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</si>
  <si>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</si>
  <si>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</si>
  <si>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</si>
  <si>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</si>
  <si>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</si>
  <si>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</si>
  <si>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</si>
  <si>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</si>
  <si>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</si>
  <si>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</si>
  <si>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</si>
  <si>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</si>
  <si>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</si>
  <si>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</si>
  <si>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</si>
  <si>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</si>
  <si>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</si>
  <si>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</si>
  <si>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</si>
  <si>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</si>
  <si>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</si>
  <si>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</si>
  <si>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</si>
  <si>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</si>
  <si>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</si>
  <si>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</si>
  <si>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</si>
  <si>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</si>
  <si>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</si>
  <si>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</si>
  <si>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</si>
  <si>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</si>
  <si>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</si>
  <si>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</si>
  <si>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</si>
  <si>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</si>
  <si>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</si>
  <si>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</si>
  <si>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</si>
  <si>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</si>
  <si>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</si>
  <si>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</si>
  <si>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</si>
  <si>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</si>
  <si>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</si>
  <si>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</si>
  <si>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</si>
  <si>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</si>
  <si>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</si>
  <si>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</si>
  <si>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</si>
  <si>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</si>
  <si>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</si>
  <si>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</si>
  <si>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</si>
  <si>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</si>
  <si>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</si>
  <si>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</si>
  <si>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</si>
  <si>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</si>
  <si>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</si>
  <si>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</si>
  <si>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</si>
  <si>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</si>
  <si>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</si>
  <si>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</si>
  <si>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</si>
  <si>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</si>
  <si>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</si>
  <si>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</si>
  <si>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</si>
  <si>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</si>
  <si>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</si>
  <si>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</si>
  <si>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</si>
  <si>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</si>
  <si>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</si>
  <si>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</si>
  <si>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</si>
  <si>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</si>
  <si>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</si>
  <si>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</si>
  <si>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</si>
  <si>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</si>
  <si>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</si>
  <si>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</si>
  <si>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</si>
  <si>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</si>
  <si>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</si>
  <si>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</si>
  <si>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</si>
  <si>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</si>
  <si>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</si>
  <si>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</si>
  <si>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</si>
  <si>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</si>
  <si>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</si>
  <si>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</si>
  <si>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</si>
  <si>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</si>
  <si>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</si>
  <si>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</si>
  <si>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</si>
  <si>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</si>
  <si>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</si>
  <si>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</si>
  <si>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</si>
  <si>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</si>
  <si>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</si>
  <si>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</si>
  <si>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</si>
  <si>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</si>
  <si>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</si>
  <si>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</si>
  <si>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</si>
  <si>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</si>
  <si>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</si>
  <si>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</si>
  <si>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</si>
  <si>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</si>
  <si>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</si>
  <si>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</si>
  <si>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</si>
  <si>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</si>
  <si>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</si>
  <si>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</si>
  <si>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</si>
  <si>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</si>
  <si>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</si>
  <si>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</si>
  <si>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</si>
  <si>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</si>
  <si>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</si>
  <si>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</si>
  <si>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</si>
  <si>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</si>
  <si>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</si>
  <si>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</si>
  <si>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</si>
  <si>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</si>
  <si>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</si>
  <si>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</si>
  <si>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</si>
  <si>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</si>
  <si>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</si>
  <si>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</si>
  <si>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</si>
  <si>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</si>
  <si>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</si>
  <si>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</si>
  <si>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</si>
  <si>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</si>
  <si>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</si>
  <si>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</si>
  <si>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</si>
  <si>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</si>
  <si>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</si>
  <si>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</si>
  <si>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</si>
  <si>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</si>
  <si>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</si>
  <si>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</si>
  <si>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</si>
  <si>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</si>
  <si>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</si>
  <si>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</si>
  <si>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</si>
  <si>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</si>
  <si>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</si>
  <si>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</si>
  <si>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</si>
  <si>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</si>
  <si>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</si>
  <si>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</si>
  <si>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</si>
  <si>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</si>
  <si>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</si>
  <si>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</si>
  <si>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</si>
  <si>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</si>
  <si>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</si>
  <si>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</si>
  <si>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</si>
  <si>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</si>
  <si>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</si>
  <si>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</si>
  <si>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</si>
  <si>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</si>
  <si>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</si>
  <si>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</si>
  <si>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</si>
  <si>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</si>
  <si>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</si>
  <si>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</si>
  <si>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</si>
  <si>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</si>
  <si>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</si>
  <si>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</si>
  <si>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</si>
  <si>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</si>
  <si>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</si>
  <si>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</si>
  <si>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</si>
  <si>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</si>
  <si>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</si>
  <si>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</si>
  <si>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</si>
  <si>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</si>
  <si>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</si>
  <si>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</si>
  <si>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</si>
  <si>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</si>
  <si>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</si>
  <si>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</si>
  <si>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</si>
  <si>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</si>
  <si>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</si>
  <si>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</si>
  <si>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</si>
  <si>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</si>
  <si>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</si>
  <si>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</si>
  <si>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</si>
  <si>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</si>
  <si>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</si>
  <si>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</si>
  <si>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</si>
  <si>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</si>
  <si>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</si>
  <si>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</si>
  <si>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</si>
  <si>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</si>
  <si>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</si>
  <si>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</si>
  <si>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</si>
  <si>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</si>
  <si>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</si>
  <si>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</si>
  <si>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</si>
  <si>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</si>
  <si>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</si>
  <si>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</si>
  <si>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</si>
  <si>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</si>
  <si>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</si>
  <si>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</si>
  <si>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</si>
  <si>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</si>
  <si>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</si>
  <si>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</si>
  <si>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</si>
  <si>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</si>
  <si>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</si>
  <si>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</si>
  <si>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</si>
  <si>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</si>
  <si>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</si>
  <si>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</si>
  <si>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</si>
  <si>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</si>
  <si>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</si>
  <si>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</si>
  <si>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</si>
  <si>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</si>
  <si>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</si>
  <si>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</si>
  <si>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</si>
  <si>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</si>
  <si>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</si>
  <si>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</si>
  <si>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</si>
  <si>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</si>
  <si>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</si>
  <si>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</si>
  <si>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</si>
  <si>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</si>
  <si>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</si>
  <si>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</si>
  <si>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</si>
  <si>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</si>
  <si>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</si>
  <si>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</si>
  <si>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</si>
  <si>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</si>
  <si>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</si>
  <si>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</si>
  <si>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</si>
  <si>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</si>
  <si>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</si>
  <si>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</si>
  <si>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</si>
  <si>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</si>
  <si>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</si>
  <si>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</si>
  <si>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</si>
  <si>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</si>
  <si>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</si>
  <si>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</si>
  <si>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</si>
  <si>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</si>
  <si>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</si>
  <si>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</si>
  <si>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</si>
  <si>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</si>
  <si>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</si>
  <si>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</si>
  <si>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</si>
  <si>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</si>
  <si>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</si>
  <si>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</si>
  <si>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</si>
  <si>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</si>
  <si>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</si>
  <si>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</si>
  <si>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</si>
  <si>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</si>
  <si>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</si>
  <si>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</si>
  <si>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</si>
  <si>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</si>
  <si>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</si>
  <si>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</si>
  <si>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</si>
  <si>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</si>
  <si>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</si>
  <si>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</si>
  <si>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</si>
  <si>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</si>
  <si>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</si>
  <si>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</si>
  <si>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</si>
  <si>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</si>
  <si>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</si>
  <si>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</si>
  <si>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</si>
  <si>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</si>
  <si>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</si>
  <si>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</si>
  <si>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</si>
  <si>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</si>
  <si>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</si>
  <si>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</si>
  <si>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</si>
  <si>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</si>
  <si>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</si>
  <si>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</si>
  <si>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</si>
  <si>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</si>
  <si>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</si>
  <si>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</si>
  <si>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</si>
  <si>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</si>
  <si>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</si>
  <si>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</si>
  <si>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</si>
  <si>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</si>
  <si>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</si>
  <si>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</si>
  <si>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</si>
  <si>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</si>
  <si>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</si>
  <si>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</si>
  <si>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</si>
  <si>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</si>
  <si>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</si>
  <si>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</si>
  <si>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</si>
  <si>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</si>
  <si>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</si>
  <si>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</si>
  <si>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</si>
  <si>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</si>
  <si>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</si>
  <si>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</si>
  <si>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</si>
  <si>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</si>
  <si>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</si>
  <si>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</si>
  <si>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</si>
  <si>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</si>
  <si>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</si>
  <si>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</si>
  <si>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</si>
  <si>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</si>
  <si>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</si>
  <si>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</si>
  <si>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</si>
  <si>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</si>
  <si>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</si>
  <si>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</si>
  <si>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</si>
  <si>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</si>
  <si>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</si>
  <si>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</si>
  <si>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</si>
  <si>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</si>
  <si>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</si>
  <si>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</si>
  <si>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</si>
  <si>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</si>
  <si>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</si>
  <si>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</si>
  <si>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</si>
  <si>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</si>
  <si>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</si>
  <si>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</si>
  <si>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</si>
  <si>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</si>
  <si>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</si>
  <si>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</si>
  <si>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</si>
  <si>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</si>
  <si>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</si>
  <si>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</si>
  <si>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</si>
  <si>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</si>
  <si>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</si>
  <si>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</si>
  <si>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</si>
  <si>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</si>
  <si>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</si>
  <si>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</si>
  <si>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</si>
  <si>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</si>
  <si>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</si>
  <si>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</si>
  <si>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</si>
  <si>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</si>
  <si>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</si>
  <si>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</si>
  <si>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</si>
  <si>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</si>
  <si>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</si>
  <si>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</si>
  <si>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</si>
  <si>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</si>
  <si>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</si>
  <si>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</si>
  <si>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</si>
  <si>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</si>
  <si>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</si>
  <si>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</si>
  <si>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</si>
  <si>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</si>
  <si>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</si>
  <si>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</si>
  <si>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</si>
  <si>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</si>
  <si>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</si>
  <si>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</si>
  <si>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</si>
  <si>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</si>
  <si>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</si>
  <si>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</si>
  <si>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</si>
  <si>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</si>
  <si>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</si>
  <si>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</si>
  <si>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</si>
  <si>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</si>
  <si>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</si>
  <si>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</si>
  <si>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</si>
  <si>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</si>
  <si>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</si>
  <si>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</si>
  <si>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</si>
  <si>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</si>
  <si>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</si>
  <si>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</si>
  <si>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</si>
  <si>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</si>
  <si>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</si>
  <si>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</si>
  <si>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</si>
  <si>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</si>
  <si>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</si>
  <si>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</si>
  <si>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</si>
  <si>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</si>
  <si>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</si>
  <si>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</si>
  <si>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</si>
  <si>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</si>
  <si>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</si>
  <si>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</si>
  <si>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</si>
  <si>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</si>
  <si>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</si>
  <si>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</si>
  <si>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</si>
  <si>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</si>
  <si>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</si>
  <si>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</si>
  <si>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</si>
  <si>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</si>
  <si>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</si>
  <si>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</si>
  <si>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</si>
  <si>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</si>
  <si>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</si>
  <si>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</si>
  <si>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</si>
  <si>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</si>
  <si>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</si>
  <si>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</si>
  <si>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</si>
  <si>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</si>
  <si>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</si>
  <si>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</si>
  <si>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</si>
  <si>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</si>
  <si>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</si>
  <si>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</si>
  <si>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</si>
  <si>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</si>
  <si>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</si>
  <si>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</si>
  <si>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</si>
  <si>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</si>
  <si>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</si>
  <si>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</si>
  <si>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</si>
  <si>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</si>
  <si>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</si>
  <si>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</si>
  <si>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</si>
  <si>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</si>
  <si>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</si>
  <si>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</si>
  <si>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</si>
  <si>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</si>
  <si>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</si>
  <si>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</si>
  <si>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</si>
  <si>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</si>
  <si>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</si>
  <si>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</si>
  <si>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</si>
  <si>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</si>
  <si>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</si>
  <si>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</si>
  <si>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</si>
  <si>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</si>
  <si>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</si>
  <si>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</si>
  <si>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</si>
  <si>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</si>
  <si>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</si>
  <si>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</si>
  <si>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</si>
  <si>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</si>
  <si>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</si>
  <si>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</si>
  <si>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</si>
  <si>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</si>
  <si>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</si>
  <si>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</si>
  <si>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</si>
  <si>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</si>
  <si>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</si>
  <si>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</si>
  <si>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</si>
  <si>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</si>
  <si>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</si>
  <si>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</si>
  <si>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</si>
  <si>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</si>
  <si>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</si>
  <si>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</si>
  <si>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</si>
  <si>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</si>
  <si>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</si>
  <si>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</si>
  <si>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</si>
  <si>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</si>
  <si>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</si>
  <si>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</si>
  <si>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</si>
  <si>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</si>
  <si>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</si>
  <si>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</si>
  <si>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</si>
  <si>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</si>
  <si>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</si>
  <si>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</si>
  <si>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</si>
  <si>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</si>
  <si>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</si>
  <si>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</si>
  <si>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</si>
  <si>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</si>
  <si>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</si>
  <si>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</si>
  <si>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</si>
  <si>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</si>
  <si>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</si>
  <si>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</si>
  <si>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</si>
  <si>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</si>
  <si>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</si>
  <si>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</si>
  <si>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</si>
  <si>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</si>
  <si>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</si>
  <si>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</si>
  <si>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</si>
  <si>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</si>
  <si>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</si>
  <si>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</si>
  <si>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</si>
  <si>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</si>
  <si>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</si>
  <si>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</si>
  <si>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</si>
  <si>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</si>
  <si>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</si>
  <si>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</si>
  <si>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</si>
  <si>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</si>
  <si>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</si>
  <si>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</si>
  <si>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</si>
  <si>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</si>
  <si>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</si>
  <si>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</si>
  <si>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</si>
  <si>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</si>
  <si>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</si>
  <si>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</si>
  <si>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</si>
  <si>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</si>
  <si>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</si>
  <si>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</si>
  <si>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</si>
  <si>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</si>
  <si>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</si>
  <si>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</si>
  <si>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</si>
  <si>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</si>
  <si>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</si>
  <si>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</si>
  <si>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</si>
  <si>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</si>
  <si>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</si>
  <si>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</si>
  <si>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</si>
  <si>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</si>
  <si>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</si>
  <si>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</si>
  <si>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</si>
  <si>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</si>
  <si>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</si>
  <si>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</si>
  <si>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</si>
  <si>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</si>
  <si>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</si>
  <si>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</si>
  <si>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</si>
  <si>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</si>
  <si>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</si>
  <si>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</si>
  <si>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</si>
  <si>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</si>
  <si>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</si>
  <si>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</si>
  <si>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</si>
  <si>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</si>
  <si>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</si>
  <si>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</si>
  <si>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</si>
  <si>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</si>
  <si>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</si>
  <si>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</si>
  <si>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</si>
  <si>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</si>
  <si>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</si>
  <si>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</si>
  <si>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</si>
  <si>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</si>
  <si>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</si>
  <si>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</si>
  <si>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</si>
  <si>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</si>
  <si>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</si>
  <si>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</si>
  <si>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</si>
  <si>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</si>
  <si>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</si>
  <si>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</si>
  <si>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</si>
  <si>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</si>
  <si>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</si>
  <si>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</si>
  <si>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</si>
  <si>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</si>
  <si>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</si>
  <si>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</si>
  <si>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</si>
  <si>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</si>
  <si>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</si>
  <si>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</si>
  <si>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</si>
  <si>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</si>
  <si>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</si>
  <si>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</si>
  <si>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</si>
  <si>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</si>
  <si>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</si>
  <si>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</si>
  <si>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</si>
  <si>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</si>
  <si>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</si>
  <si>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</si>
  <si>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</si>
  <si>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</si>
  <si>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</si>
  <si>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</si>
  <si>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</si>
  <si>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</si>
  <si>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</si>
  <si>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</si>
  <si>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</si>
  <si>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</si>
  <si>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</si>
  <si>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</si>
  <si>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</si>
  <si>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</si>
  <si>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</si>
  <si>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</si>
  <si>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</si>
  <si>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</si>
  <si>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</si>
  <si>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</si>
  <si>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</si>
  <si>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</si>
  <si>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</si>
  <si>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</si>
  <si>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</si>
  <si>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</si>
  <si>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</si>
  <si>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</si>
  <si>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</si>
  <si>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</si>
  <si>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</si>
  <si>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</si>
  <si>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</si>
  <si>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</si>
  <si>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</si>
  <si>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</si>
  <si>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</si>
  <si>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</si>
  <si>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</si>
  <si>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</si>
  <si>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</si>
  <si>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</si>
  <si>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</si>
  <si>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</si>
  <si>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</si>
  <si>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</si>
  <si>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</si>
  <si>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</si>
  <si>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</si>
  <si>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</si>
  <si>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</si>
  <si>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</si>
  <si>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</si>
  <si>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</si>
  <si>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</si>
  <si>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</si>
  <si>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</si>
  <si>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</si>
  <si>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</si>
  <si>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</si>
  <si>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</si>
  <si>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</si>
  <si>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</si>
  <si>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</si>
  <si>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</si>
  <si>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</si>
  <si>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</si>
  <si>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</si>
  <si>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</si>
  <si>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</si>
  <si>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</si>
  <si>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</si>
  <si>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</si>
  <si>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</si>
  <si>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</si>
  <si>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</si>
  <si>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</si>
  <si>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</si>
  <si>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</si>
  <si>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</si>
  <si>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</si>
  <si>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</si>
  <si>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</si>
  <si>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</si>
  <si>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</si>
  <si>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</si>
  <si>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</si>
  <si>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</si>
  <si>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</si>
  <si>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</si>
  <si>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</si>
  <si>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</si>
  <si>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</si>
  <si>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</si>
  <si>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</si>
  <si>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</si>
  <si>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</si>
  <si>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</si>
  <si>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</si>
  <si>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</si>
  <si>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</si>
  <si>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</si>
  <si>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</si>
  <si>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</si>
  <si>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</si>
  <si>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</si>
  <si>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</si>
  <si>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</si>
  <si>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</si>
  <si>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</si>
  <si>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</si>
  <si>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</si>
  <si>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</si>
  <si>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</si>
  <si>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</si>
  <si>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</si>
  <si>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</si>
  <si>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</si>
  <si>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</si>
  <si>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</si>
  <si>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</si>
  <si>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</si>
  <si>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</si>
  <si>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</si>
  <si>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</si>
  <si>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</si>
  <si>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</si>
  <si>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</si>
  <si>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</si>
  <si>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</si>
  <si>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</si>
  <si>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</si>
  <si>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</si>
  <si>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</si>
  <si>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</si>
  <si>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</si>
  <si>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</si>
  <si>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</si>
  <si>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</si>
  <si>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</si>
  <si>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</si>
  <si>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</si>
  <si>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</si>
  <si>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</si>
  <si>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</si>
  <si>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</si>
  <si>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</si>
  <si>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</si>
  <si>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</si>
  <si>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</si>
  <si>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</si>
  <si>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</si>
  <si>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</si>
  <si>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</si>
  <si>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</si>
  <si>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</si>
  <si>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</si>
  <si>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</si>
  <si>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</si>
  <si>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</si>
  <si>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</si>
  <si>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</si>
  <si>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</si>
  <si>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</si>
  <si>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</si>
  <si>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</si>
  <si>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</si>
  <si>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</si>
  <si>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</si>
  <si>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</si>
  <si>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</si>
  <si>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</si>
  <si>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</si>
  <si>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</si>
  <si>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</si>
  <si>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</si>
  <si>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</si>
  <si>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</si>
  <si>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</si>
  <si>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</si>
  <si>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</si>
  <si>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</si>
  <si>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</si>
  <si>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</si>
  <si>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</si>
  <si>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</si>
  <si>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</si>
  <si>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</si>
  <si>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</si>
  <si>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</si>
  <si>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</si>
  <si>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</si>
  <si>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</si>
  <si>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</si>
  <si>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</si>
  <si>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</si>
  <si>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</si>
  <si>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</si>
  <si>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</si>
  <si>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</si>
  <si>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</si>
  <si>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</si>
  <si>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</si>
  <si>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</si>
  <si>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</si>
  <si>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</si>
  <si>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</si>
  <si>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</si>
  <si>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</si>
  <si>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</si>
  <si>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</si>
  <si>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</si>
  <si>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</si>
  <si>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</si>
  <si>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</si>
  <si>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</si>
  <si>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</si>
  <si>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</si>
  <si>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</si>
  <si>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</si>
  <si>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</si>
  <si>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</si>
  <si>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</si>
  <si>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</si>
  <si>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</si>
  <si>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</si>
  <si>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</si>
  <si>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</si>
  <si>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</si>
  <si>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</si>
  <si>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</si>
  <si>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</si>
  <si>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</si>
  <si>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</si>
  <si>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</si>
  <si>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</si>
  <si>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</si>
  <si>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</si>
  <si>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</si>
  <si>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</si>
  <si>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</si>
  <si>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</si>
  <si>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</si>
  <si>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</si>
  <si>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</si>
  <si>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</si>
  <si>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</si>
  <si>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</si>
  <si>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</si>
  <si>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</si>
  <si>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</si>
  <si>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</si>
  <si>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</si>
  <si>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</si>
  <si>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</si>
  <si>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</si>
  <si>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</si>
  <si>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</si>
  <si>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</si>
  <si>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</si>
  <si>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</si>
  <si>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</si>
  <si>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</si>
  <si>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</si>
  <si>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</si>
  <si>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</si>
  <si>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</si>
  <si>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</si>
  <si>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</si>
  <si>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</si>
  <si>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</si>
  <si>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</si>
  <si>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</si>
  <si>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</si>
  <si>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</si>
  <si>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</si>
  <si>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</si>
  <si>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</si>
  <si>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</si>
  <si>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</si>
  <si>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</si>
  <si>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</si>
  <si>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</si>
  <si>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</si>
  <si>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</si>
  <si>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</si>
  <si>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</si>
  <si>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</si>
  <si>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</si>
  <si>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</si>
  <si>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</si>
  <si>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</si>
  <si>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</si>
  <si>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</si>
  <si>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</si>
  <si>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</si>
  <si>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</si>
  <si>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</si>
  <si>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</si>
  <si>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</si>
  <si>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</si>
  <si>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</si>
  <si>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</si>
  <si>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</si>
  <si>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</si>
  <si>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</si>
  <si>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</si>
  <si>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</si>
  <si>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</si>
  <si>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</si>
  <si>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</si>
  <si>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</si>
  <si>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</si>
  <si>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</si>
  <si>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</si>
  <si>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</si>
  <si>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</si>
  <si>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</si>
  <si>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</si>
  <si>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</si>
  <si>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</si>
  <si>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</si>
  <si>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</si>
  <si>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</si>
  <si>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</si>
  <si>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</si>
  <si>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</si>
  <si>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</si>
  <si>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</si>
  <si>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</si>
  <si>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</si>
  <si>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</si>
  <si>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</si>
  <si>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</si>
  <si>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</si>
  <si>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</si>
  <si>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</si>
  <si>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</si>
  <si>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</si>
  <si>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</si>
  <si>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</si>
  <si>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</si>
  <si>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</si>
  <si>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</si>
  <si>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</si>
  <si>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</si>
  <si>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</si>
  <si>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</si>
  <si>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</si>
  <si>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</si>
  <si>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</si>
  <si>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</si>
  <si>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</si>
  <si>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</si>
  <si>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</si>
  <si>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</si>
  <si>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</si>
  <si>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</si>
  <si>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</si>
  <si>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</si>
  <si>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</si>
  <si>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</si>
  <si>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</si>
  <si>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</si>
  <si>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</si>
  <si>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</si>
  <si>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</si>
  <si>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</si>
  <si>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</si>
  <si>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</si>
  <si>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</si>
  <si>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</si>
  <si>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</si>
  <si>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</si>
  <si>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</si>
  <si>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</si>
  <si>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</si>
  <si>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</si>
  <si>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</si>
  <si>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</si>
  <si>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</si>
  <si>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</si>
  <si>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</si>
  <si>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</si>
  <si>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</si>
  <si>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</si>
  <si>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</si>
  <si>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</si>
  <si>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</si>
  <si>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</si>
  <si>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</si>
  <si>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</si>
  <si>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</si>
  <si>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</si>
  <si>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</si>
  <si>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</si>
  <si>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</si>
  <si>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</si>
  <si>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</si>
  <si>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</si>
  <si>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</si>
  <si>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</si>
  <si>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</si>
  <si>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</si>
  <si>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</si>
  <si>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</si>
  <si>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</si>
  <si>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</si>
  <si>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</si>
  <si>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</si>
  <si>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</si>
  <si>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</si>
  <si>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</si>
  <si>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</si>
  <si>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</si>
  <si>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</si>
  <si>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</si>
  <si>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</si>
  <si>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</si>
  <si>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</si>
  <si>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</si>
  <si>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</si>
  <si>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</si>
  <si>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</si>
  <si>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</si>
  <si>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</si>
  <si>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</si>
  <si>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</si>
  <si>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</si>
  <si>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</si>
  <si>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</si>
  <si>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</si>
  <si>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</si>
  <si>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</si>
  <si>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</si>
  <si>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</si>
  <si>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</si>
  <si>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</si>
  <si>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</si>
  <si>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</si>
  <si>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</si>
  <si>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</si>
  <si>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</si>
  <si>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</si>
  <si>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</si>
  <si>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</si>
  <si>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</si>
  <si>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</si>
  <si>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</si>
  <si>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</si>
  <si>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</si>
  <si>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</si>
  <si>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</si>
  <si>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</si>
  <si>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</si>
  <si>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</si>
  <si>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</si>
  <si>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</si>
  <si>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</si>
  <si>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</si>
  <si>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</si>
  <si>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</si>
  <si>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</si>
  <si>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</si>
  <si>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</si>
  <si>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</si>
  <si>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</si>
  <si>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</si>
  <si>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</si>
  <si>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</si>
  <si>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</si>
  <si>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</si>
  <si>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</si>
  <si>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</si>
  <si>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</si>
  <si>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</si>
  <si>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</si>
  <si>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</si>
  <si>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</si>
  <si>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</si>
  <si>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</si>
  <si>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</si>
  <si>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</si>
  <si>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</si>
  <si>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</si>
  <si>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</si>
  <si>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</si>
  <si>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</si>
  <si>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</si>
  <si>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</si>
  <si>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</si>
  <si>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</si>
  <si>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</si>
  <si>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</si>
  <si>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</si>
  <si>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</si>
  <si>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</si>
  <si>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</si>
  <si>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</si>
  <si>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</si>
  <si>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</si>
  <si>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</si>
  <si>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</si>
  <si>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</si>
  <si>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</si>
  <si>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</si>
  <si>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</si>
  <si>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</si>
  <si>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</si>
  <si>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</si>
  <si>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</si>
  <si>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</si>
  <si>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</si>
  <si>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</si>
  <si>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</si>
  <si>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</si>
  <si>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</si>
  <si>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</si>
  <si>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</si>
  <si>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</si>
  <si>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</si>
  <si>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</si>
  <si>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</si>
  <si>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</si>
  <si>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</si>
  <si>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</si>
  <si>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</si>
  <si>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</si>
  <si>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</si>
  <si>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</si>
  <si>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</si>
  <si>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</si>
  <si>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</si>
  <si>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</si>
  <si>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</si>
  <si>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</si>
  <si>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</si>
  <si>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</si>
  <si>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</si>
  <si>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</si>
  <si>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</si>
  <si>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</si>
  <si>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</si>
  <si>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</si>
  <si>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</si>
  <si>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</si>
  <si>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</si>
  <si>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</si>
  <si>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</si>
  <si>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</si>
  <si>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</si>
  <si>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</si>
  <si>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</si>
  <si>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</si>
  <si>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</si>
  <si>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</si>
  <si>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</si>
  <si>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</si>
  <si>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</si>
  <si>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</si>
  <si>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</si>
  <si>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</si>
  <si>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</si>
  <si>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</si>
  <si>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</si>
  <si>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</si>
  <si>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</si>
  <si>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</si>
  <si>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</si>
  <si>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</si>
  <si>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</si>
  <si>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</si>
  <si>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</si>
  <si>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</si>
  <si>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</si>
  <si>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</si>
  <si>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</si>
  <si>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</si>
  <si>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</si>
  <si>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</si>
  <si>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</si>
  <si>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</si>
  <si>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</si>
  <si>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</si>
  <si>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</si>
  <si>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</si>
  <si>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</si>
  <si>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</si>
  <si>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</si>
  <si>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</si>
  <si>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</si>
  <si>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</si>
  <si>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</si>
  <si>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</si>
  <si>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</si>
  <si>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</si>
  <si>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</si>
  <si>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</si>
  <si>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</si>
  <si>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</si>
  <si>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</si>
  <si>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</si>
  <si>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</si>
  <si>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</si>
  <si>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</si>
  <si>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</si>
  <si>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</si>
  <si>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</si>
  <si>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</si>
  <si>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</si>
  <si>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</si>
  <si>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</si>
  <si>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</si>
  <si>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</si>
  <si>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</si>
  <si>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</si>
  <si>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</si>
  <si>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</si>
  <si>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</si>
  <si>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</si>
  <si>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</si>
  <si>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</si>
  <si>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</si>
  <si>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</si>
  <si>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</si>
  <si>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</si>
  <si>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</si>
  <si>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</si>
  <si>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</si>
  <si>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</si>
  <si>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</si>
  <si>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</si>
  <si>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</si>
  <si>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</si>
  <si>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</si>
  <si>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</si>
  <si>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</si>
  <si>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</si>
  <si>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</si>
  <si>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</si>
  <si>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</si>
  <si>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</si>
  <si>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</si>
  <si>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</si>
  <si>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</si>
  <si>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</si>
  <si>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</si>
  <si>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</si>
  <si>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</si>
  <si>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</si>
  <si>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</si>
  <si>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</si>
  <si>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</si>
  <si>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</si>
  <si>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</si>
  <si>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</si>
  <si>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</si>
  <si>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</si>
  <si>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</si>
  <si>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</si>
  <si>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</si>
  <si>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</si>
  <si>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</si>
  <si>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</si>
  <si>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</si>
  <si>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</si>
  <si>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</si>
  <si>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</si>
  <si>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</si>
  <si>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</si>
  <si>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</si>
  <si>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</si>
  <si>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</si>
  <si>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</si>
  <si>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</si>
  <si>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</si>
  <si>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</si>
  <si>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</si>
  <si>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</si>
  <si>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</si>
  <si>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</si>
  <si>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</si>
  <si>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</si>
  <si>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</si>
  <si>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</si>
  <si>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</si>
  <si>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</si>
  <si>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</si>
  <si>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</si>
  <si>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</si>
  <si>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</si>
  <si>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</si>
  <si>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</si>
  <si>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</si>
  <si>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</si>
  <si>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</si>
  <si>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</si>
  <si>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</si>
  <si>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</si>
  <si>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</si>
  <si>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</si>
  <si>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</si>
  <si>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</si>
  <si>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</si>
  <si>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</si>
  <si>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</si>
  <si>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</si>
  <si>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</si>
  <si>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</si>
  <si>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</si>
  <si>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</si>
  <si>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</si>
  <si>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</si>
  <si>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</si>
  <si>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</si>
  <si>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</si>
  <si>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</si>
  <si>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</si>
  <si>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</si>
  <si>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</si>
  <si>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</si>
  <si>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</si>
  <si>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</si>
  <si>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</si>
  <si>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</si>
  <si>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</si>
  <si>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</si>
  <si>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</si>
  <si>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</si>
  <si>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</si>
  <si>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</si>
  <si>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</si>
  <si>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</si>
  <si>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</si>
  <si>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</si>
  <si>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</si>
  <si>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</si>
  <si>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</si>
  <si>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</si>
  <si>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</si>
  <si>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</si>
  <si>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</si>
  <si>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</si>
  <si>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</si>
  <si>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</si>
  <si>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</si>
  <si>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</si>
  <si>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</si>
  <si>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</si>
  <si>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</si>
  <si>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</si>
  <si>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</si>
  <si>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</si>
  <si>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</si>
  <si>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</si>
  <si>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</si>
  <si>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</si>
  <si>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</si>
  <si>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</si>
  <si>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</si>
  <si>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</si>
  <si>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</si>
  <si>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</si>
  <si>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</si>
  <si>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</si>
  <si>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</si>
  <si>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</si>
  <si>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</si>
  <si>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</si>
  <si>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</si>
  <si>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</si>
  <si>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</si>
  <si>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</si>
  <si>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</si>
  <si>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</si>
  <si>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</si>
  <si>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</si>
  <si>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</si>
  <si>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</si>
  <si>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</si>
  <si>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</si>
  <si>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</si>
  <si>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</si>
  <si>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</si>
  <si>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</si>
  <si>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</si>
  <si>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</si>
  <si>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</si>
  <si>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</si>
  <si>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</si>
  <si>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</si>
  <si>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</si>
  <si>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</si>
  <si>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</si>
  <si>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</si>
  <si>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</si>
  <si>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</si>
  <si>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</si>
  <si>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</si>
  <si>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</si>
  <si>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</si>
  <si>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</si>
  <si>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</si>
  <si>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</si>
  <si>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</si>
  <si>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</si>
  <si>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</si>
  <si>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</si>
  <si>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</si>
  <si>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</si>
  <si>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</si>
  <si>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</si>
  <si>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</si>
  <si>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</si>
  <si>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</si>
  <si>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</si>
  <si>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</si>
  <si>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</si>
  <si>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</si>
  <si>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</si>
  <si>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</si>
  <si>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</si>
  <si>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</si>
  <si>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</si>
  <si>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</si>
  <si>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</si>
  <si>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</si>
  <si>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</si>
  <si>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</si>
  <si>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</si>
  <si>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</si>
  <si>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</si>
  <si>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</si>
  <si>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</si>
  <si>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</si>
  <si>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</si>
  <si>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</si>
  <si>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</si>
  <si>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</si>
  <si>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</si>
  <si>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</si>
  <si>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</si>
  <si>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</si>
  <si>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</si>
  <si>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</si>
  <si>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</si>
  <si>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</si>
  <si>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</si>
  <si>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</si>
  <si>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</si>
  <si>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</si>
  <si>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</si>
  <si>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</si>
  <si>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</si>
  <si>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</si>
  <si>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</si>
  <si>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</si>
  <si>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</si>
  <si>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</si>
  <si>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</si>
  <si>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</si>
  <si>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</si>
  <si>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</si>
  <si>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</si>
  <si>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</si>
  <si>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</si>
  <si>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</si>
  <si>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</si>
  <si>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</si>
  <si>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</si>
  <si>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</si>
  <si>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</si>
  <si>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</si>
  <si>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</si>
  <si>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</si>
  <si>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</si>
  <si>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</si>
  <si>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</si>
  <si>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</si>
  <si>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</si>
  <si>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</si>
  <si>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</si>
  <si>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</si>
  <si>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</si>
  <si>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</si>
  <si>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</si>
  <si>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</si>
  <si>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</si>
  <si>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</si>
  <si>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</si>
  <si>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</si>
  <si>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</si>
  <si>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</si>
  <si>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</si>
  <si>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</si>
  <si>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</si>
  <si>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</si>
  <si>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</si>
  <si>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</si>
  <si>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</si>
  <si>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</si>
  <si>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</si>
  <si>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</si>
  <si>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</si>
  <si>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</si>
  <si>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</si>
  <si>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</si>
  <si>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</si>
  <si>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</si>
  <si>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</si>
  <si>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</si>
  <si>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</si>
  <si>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</si>
  <si>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</si>
  <si>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</si>
  <si>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</si>
  <si>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</si>
  <si>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</si>
  <si>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</si>
  <si>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</si>
  <si>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</si>
  <si>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</si>
  <si>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</si>
  <si>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</si>
  <si>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</si>
  <si>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</si>
  <si>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</si>
  <si>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</si>
  <si>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</si>
  <si>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</si>
  <si>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</si>
  <si>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</si>
  <si>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</si>
  <si>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</si>
  <si>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</si>
  <si>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</si>
  <si>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</si>
  <si>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</si>
  <si>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</si>
  <si>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</si>
  <si>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</si>
  <si>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</si>
  <si>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</si>
  <si>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</si>
  <si>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</si>
  <si>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</si>
  <si>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</si>
  <si>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</si>
  <si>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</si>
  <si>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</si>
  <si>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</si>
  <si>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</si>
  <si>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</si>
  <si>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</si>
  <si>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</si>
  <si>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</si>
  <si>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</si>
  <si>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</si>
  <si>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</si>
  <si>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</si>
  <si>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</si>
  <si>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</si>
  <si>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</si>
  <si>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</si>
  <si>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</si>
  <si>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</si>
  <si>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</si>
  <si>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</si>
  <si>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</si>
  <si>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</si>
  <si>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</si>
  <si>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</si>
  <si>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</si>
  <si>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</si>
  <si>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</si>
  <si>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</si>
  <si>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</si>
  <si>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</si>
  <si>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</si>
  <si>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</si>
  <si>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</si>
  <si>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</si>
  <si>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</si>
  <si>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</si>
  <si>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</si>
  <si>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</si>
  <si>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</si>
  <si>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</si>
  <si>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</si>
  <si>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</si>
  <si>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</si>
  <si>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</si>
  <si>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</si>
  <si>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</si>
  <si>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</si>
  <si>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</si>
  <si>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</si>
  <si>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</si>
  <si>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</si>
  <si>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</si>
  <si>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</si>
  <si>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</si>
  <si>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</si>
  <si>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</si>
  <si>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</si>
  <si>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</si>
  <si>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</si>
  <si>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</si>
  <si>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</si>
  <si>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</si>
  <si>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</si>
  <si>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</si>
  <si>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</si>
  <si>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</si>
  <si>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</si>
  <si>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</si>
  <si>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</si>
  <si>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</si>
  <si>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</si>
  <si>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</si>
  <si>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</si>
  <si>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</si>
  <si>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</si>
  <si>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</si>
  <si>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</si>
  <si>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</si>
  <si>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</si>
  <si>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</si>
  <si>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</si>
  <si>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</si>
  <si>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</si>
  <si>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</si>
  <si>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</si>
  <si>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</si>
  <si>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</si>
  <si>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</si>
  <si>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</si>
  <si>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</si>
  <si>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</si>
  <si>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</si>
  <si>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</si>
  <si>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</si>
  <si>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</si>
  <si>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</si>
  <si>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</si>
  <si>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</si>
  <si>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</si>
  <si>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</si>
  <si>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</si>
  <si>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</si>
  <si>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</si>
  <si>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</si>
  <si>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</si>
  <si>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</si>
  <si>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</si>
  <si>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</si>
  <si>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</si>
  <si>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</si>
  <si>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</si>
  <si>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</si>
  <si>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</si>
  <si>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</si>
  <si>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</si>
  <si>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</si>
  <si>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</si>
  <si>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</si>
  <si>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</si>
  <si>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</si>
  <si>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</si>
  <si>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</si>
  <si>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</si>
  <si>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</si>
  <si>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</si>
  <si>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</si>
  <si>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</si>
  <si>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</si>
  <si>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</si>
  <si>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</si>
  <si>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</si>
  <si>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</si>
  <si>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</si>
  <si>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</si>
  <si>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</si>
  <si>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</si>
  <si>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</si>
  <si>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</si>
  <si>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</si>
  <si>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</si>
  <si>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</si>
  <si>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</si>
  <si>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</si>
  <si>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</si>
  <si>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</si>
  <si>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</si>
  <si>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</si>
  <si>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</si>
  <si>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</si>
  <si>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</si>
  <si>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</si>
  <si>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</si>
  <si>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</si>
  <si>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</si>
  <si>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</si>
  <si>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</si>
  <si>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</si>
  <si>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</si>
  <si>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</si>
  <si>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</si>
  <si>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</si>
  <si>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</si>
  <si>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</si>
  <si>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</si>
  <si>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</si>
  <si>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</si>
  <si>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</si>
  <si>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</si>
  <si>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</si>
  <si>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</si>
  <si>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</si>
  <si>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</si>
  <si>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</si>
  <si>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</si>
  <si>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</si>
  <si>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</si>
  <si>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</si>
  <si>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</si>
  <si>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</si>
  <si>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</si>
  <si>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</si>
  <si>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</si>
  <si>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</si>
  <si>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</si>
  <si>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</si>
  <si>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</si>
  <si>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</si>
  <si>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</si>
  <si>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</si>
  <si>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</si>
  <si>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</si>
  <si>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</si>
  <si>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</si>
  <si>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</si>
  <si>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</si>
  <si>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</si>
  <si>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</si>
  <si>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</si>
  <si>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</si>
  <si>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</si>
  <si>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</si>
  <si>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</si>
  <si>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</si>
  <si>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</si>
  <si>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</si>
  <si>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</si>
  <si>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</si>
  <si>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</si>
  <si>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</si>
  <si>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</si>
  <si>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</si>
  <si>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</si>
  <si>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</si>
  <si>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</si>
  <si>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</si>
  <si>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</si>
  <si>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</si>
  <si>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</si>
  <si>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</si>
  <si>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</si>
  <si>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</si>
  <si>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</si>
  <si>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</si>
  <si>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</si>
  <si>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</si>
  <si>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</si>
  <si>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</si>
  <si>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</si>
  <si>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</si>
  <si>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</si>
  <si>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</si>
  <si>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</si>
  <si>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</si>
  <si>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</si>
  <si>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</si>
  <si>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</si>
  <si>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</si>
  <si>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</si>
  <si>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</si>
  <si>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</si>
  <si>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</si>
  <si>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</si>
  <si>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</si>
  <si>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</si>
  <si>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</si>
  <si>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</si>
  <si>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</si>
  <si>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</si>
  <si>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</si>
  <si>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</si>
  <si>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</si>
  <si>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</si>
  <si>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</si>
  <si>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</si>
  <si>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</si>
  <si>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</si>
  <si>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</si>
  <si>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</si>
  <si>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</si>
  <si>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</si>
  <si>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</si>
  <si>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</si>
  <si>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</si>
  <si>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</si>
  <si>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</si>
  <si>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</si>
  <si>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</si>
  <si>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</si>
  <si>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</si>
  <si>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</si>
  <si>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</si>
  <si>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</si>
  <si>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</si>
  <si>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</si>
  <si>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</si>
  <si>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</si>
  <si>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</si>
  <si>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</si>
  <si>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</si>
  <si>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</si>
  <si>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</si>
  <si>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</si>
  <si>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</si>
  <si>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</si>
  <si>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</si>
  <si>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</si>
  <si>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</si>
  <si>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</si>
  <si>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</si>
  <si>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</si>
  <si>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</si>
  <si>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</si>
  <si>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</si>
  <si>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</si>
  <si>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</si>
  <si>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</si>
  <si>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</si>
  <si>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</si>
  <si>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</si>
  <si>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</si>
  <si>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</si>
  <si>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</si>
  <si>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</si>
  <si>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</si>
  <si>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</si>
  <si>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</si>
  <si>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</si>
  <si>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</si>
  <si>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</si>
  <si>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</si>
  <si>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</si>
  <si>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</si>
  <si>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</si>
  <si>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</si>
  <si>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</si>
  <si>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</si>
  <si>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</si>
  <si>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</si>
  <si>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</si>
  <si>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</si>
  <si>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</si>
  <si>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</si>
  <si>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</si>
  <si>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</si>
  <si>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</si>
  <si>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</si>
  <si>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</si>
  <si>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</si>
  <si>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</si>
  <si>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</si>
  <si>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</si>
  <si>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</si>
  <si>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</si>
  <si>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</si>
  <si>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</si>
  <si>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</si>
  <si>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</si>
  <si>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</si>
  <si>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</si>
  <si>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</si>
  <si>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</si>
  <si>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</si>
  <si>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</si>
  <si>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</si>
  <si>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</si>
  <si>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</si>
  <si>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</si>
  <si>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</si>
  <si>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</si>
  <si>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</si>
  <si>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</si>
  <si>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</si>
  <si>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</si>
  <si>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</si>
  <si>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</si>
  <si>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</si>
  <si>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</si>
  <si>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</si>
  <si>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</si>
  <si>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</si>
  <si>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</si>
  <si>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</si>
  <si>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</si>
  <si>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</si>
  <si>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</si>
  <si>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</si>
  <si>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</si>
  <si>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</si>
  <si>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</si>
  <si>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</si>
  <si>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</si>
  <si>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</si>
  <si>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</si>
  <si>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</si>
  <si>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</si>
  <si>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</si>
  <si>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</si>
  <si>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</si>
  <si>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</si>
  <si>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</si>
  <si>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</si>
  <si>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</si>
  <si>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</si>
  <si>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</si>
  <si>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</si>
  <si>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</si>
  <si>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</si>
  <si>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</si>
  <si>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</si>
  <si>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</si>
  <si>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</si>
  <si>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</si>
  <si>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</si>
  <si>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</si>
  <si>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</si>
  <si>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</si>
  <si>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</si>
  <si>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</si>
  <si>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</si>
  <si>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</si>
  <si>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</si>
  <si>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</si>
  <si>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</si>
  <si>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</si>
  <si>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</si>
  <si>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</si>
  <si>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</si>
  <si>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</si>
  <si>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</si>
  <si>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</si>
  <si>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</si>
  <si>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</si>
  <si>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</si>
  <si>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</si>
  <si>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</si>
  <si>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</si>
  <si>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</si>
  <si>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</si>
  <si>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</si>
  <si>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</si>
  <si>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</si>
  <si>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</si>
  <si>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</si>
  <si>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</si>
  <si>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</si>
  <si>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</si>
  <si>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</si>
  <si>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</si>
  <si>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</si>
  <si>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</si>
  <si>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</si>
  <si>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</si>
  <si>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</si>
  <si>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</si>
  <si>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</si>
  <si>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</si>
  <si>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</si>
  <si>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</si>
  <si>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</si>
  <si>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</si>
  <si>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</si>
  <si>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</si>
  <si>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</si>
  <si>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</si>
  <si>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</si>
  <si>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</si>
  <si>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</si>
  <si>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</si>
  <si>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</si>
  <si>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</si>
  <si>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</si>
  <si>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</si>
  <si>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</si>
  <si>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</si>
  <si>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</si>
  <si>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</si>
  <si>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</si>
  <si>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</si>
  <si>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</si>
  <si>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</si>
  <si>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</si>
  <si>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</si>
  <si>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</si>
  <si>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</si>
  <si>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</si>
  <si>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</si>
  <si>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</si>
  <si>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</si>
  <si>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</si>
  <si>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</si>
  <si>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</si>
  <si>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</si>
  <si>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</si>
  <si>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</si>
  <si>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</si>
  <si>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</si>
  <si>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</si>
  <si>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</si>
  <si>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</si>
  <si>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</si>
  <si>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</si>
  <si>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</si>
  <si>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</si>
  <si>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</si>
  <si>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</si>
  <si>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</si>
  <si>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</si>
  <si>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</si>
  <si>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</si>
  <si>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</si>
  <si>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</si>
  <si>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</si>
  <si>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</si>
  <si>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</si>
  <si>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</si>
  <si>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</si>
  <si>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</si>
  <si>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</si>
  <si>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</si>
  <si>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</si>
  <si>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</si>
  <si>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</si>
  <si>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</si>
  <si>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</si>
  <si>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</si>
  <si>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</si>
  <si>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</si>
  <si>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</si>
  <si>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</si>
  <si>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</si>
  <si>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</si>
  <si>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</si>
  <si>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</si>
  <si>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</si>
  <si>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</si>
  <si>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</si>
  <si>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</si>
  <si>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</si>
  <si>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</si>
  <si>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</si>
  <si>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</si>
  <si>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</si>
  <si>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</si>
  <si>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</si>
  <si>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</si>
  <si>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</si>
  <si>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</si>
  <si>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</si>
  <si>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</si>
  <si>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</si>
  <si>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</si>
  <si>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</si>
  <si>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</si>
  <si>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</si>
  <si>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</si>
  <si>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</si>
  <si>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</si>
  <si>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</si>
  <si>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</si>
  <si>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</si>
  <si>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</si>
  <si>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</si>
  <si>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</si>
  <si>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</si>
  <si>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</si>
  <si>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</si>
  <si>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</si>
  <si>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</si>
  <si>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</si>
  <si>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</si>
  <si>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</si>
  <si>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</si>
  <si>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</si>
  <si>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</si>
  <si>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</si>
  <si>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</si>
  <si>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</si>
  <si>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</si>
  <si>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</si>
  <si>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</si>
  <si>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</si>
  <si>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</si>
  <si>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</si>
  <si>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</si>
  <si>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</si>
  <si>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</si>
  <si>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</si>
  <si>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</si>
  <si>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</si>
  <si>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</si>
  <si>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</si>
  <si>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</si>
  <si>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</si>
  <si>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</si>
  <si>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</si>
  <si>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</si>
  <si>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</si>
  <si>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</si>
  <si>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</si>
  <si>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</si>
  <si>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</si>
  <si>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</si>
  <si>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</si>
  <si>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</si>
  <si>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</si>
  <si>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</si>
  <si>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</si>
  <si>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</si>
  <si>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</si>
  <si>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</si>
  <si>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</si>
  <si>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</si>
  <si>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</si>
  <si>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</si>
  <si>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</si>
  <si>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</si>
  <si>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</si>
  <si>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</si>
  <si>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</si>
  <si>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</si>
  <si>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</si>
  <si>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</si>
  <si>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</si>
  <si>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</si>
  <si>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</si>
  <si>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</si>
  <si>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</si>
  <si>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</si>
  <si>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</si>
  <si>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</si>
  <si>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</si>
  <si>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</si>
  <si>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</si>
  <si>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</si>
  <si>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</si>
  <si>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</si>
  <si>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</si>
  <si>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</si>
  <si>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</si>
  <si>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</si>
  <si>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</si>
  <si>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</si>
  <si>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</si>
  <si>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</si>
  <si>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</si>
  <si>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</si>
  <si>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</si>
  <si>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</si>
  <si>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</si>
  <si>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</si>
  <si>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</si>
  <si>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</si>
  <si>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</si>
  <si>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</si>
  <si>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</si>
  <si>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</si>
  <si>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</si>
  <si>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</si>
  <si>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</si>
  <si>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</si>
  <si>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</si>
  <si>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</si>
  <si>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</si>
  <si>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</si>
  <si>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</si>
  <si>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</si>
  <si>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</si>
  <si>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</si>
  <si>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</si>
  <si>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</si>
  <si>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</si>
  <si>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</si>
  <si>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</si>
  <si>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</si>
  <si>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</si>
  <si>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</si>
  <si>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</si>
  <si>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</si>
  <si>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</si>
  <si>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</si>
  <si>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</si>
  <si>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</si>
  <si>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</si>
  <si>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</si>
  <si>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</si>
  <si>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</si>
  <si>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</si>
  <si>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</si>
  <si>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</si>
  <si>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</si>
  <si>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</si>
  <si>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</si>
  <si>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</si>
  <si>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</si>
  <si>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</si>
  <si>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</si>
  <si>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</si>
  <si>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</si>
  <si>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</si>
  <si>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</si>
  <si>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</si>
  <si>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</si>
  <si>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</si>
  <si>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</si>
  <si>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</si>
  <si>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</si>
  <si>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</si>
  <si>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</si>
  <si>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</si>
  <si>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</si>
  <si>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</si>
  <si>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</si>
  <si>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</si>
  <si>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</si>
  <si>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</si>
  <si>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</si>
  <si>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</si>
  <si>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</si>
  <si>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</si>
  <si>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</si>
  <si>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</si>
  <si>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</si>
  <si>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</si>
  <si>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</si>
  <si>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</si>
  <si>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</si>
  <si>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</si>
  <si>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</si>
  <si>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</si>
  <si>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</si>
  <si>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</si>
  <si>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</si>
  <si>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</si>
  <si>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</si>
  <si>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</si>
  <si>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</si>
  <si>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</si>
  <si>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</si>
  <si>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</si>
  <si>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</si>
  <si>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</si>
  <si>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</si>
  <si>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</si>
  <si>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</si>
  <si>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</si>
  <si>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</si>
  <si>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</si>
  <si>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</si>
  <si>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</si>
  <si>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</si>
  <si>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</si>
  <si>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</si>
  <si>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</si>
  <si>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</si>
  <si>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</si>
  <si>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</si>
  <si>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</si>
  <si>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</si>
  <si>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</si>
  <si>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</si>
  <si>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</si>
  <si>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</si>
  <si>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</si>
  <si>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</si>
  <si>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</si>
  <si>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</si>
  <si>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</si>
  <si>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</si>
  <si>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</si>
  <si>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</si>
  <si>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</si>
  <si>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</si>
  <si>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</si>
  <si>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</si>
  <si>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</si>
  <si>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</si>
  <si>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</si>
  <si>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</si>
  <si>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</si>
  <si>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</si>
  <si>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</si>
  <si>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</si>
  <si>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</si>
  <si>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</si>
  <si>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</si>
  <si>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</si>
  <si>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</si>
  <si>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</si>
  <si>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</si>
  <si>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</si>
  <si>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</si>
  <si>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</si>
  <si>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</si>
  <si>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</si>
  <si>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</si>
  <si>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</si>
  <si>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</si>
  <si>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</si>
  <si>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</si>
  <si>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</si>
  <si>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</si>
  <si>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</si>
  <si>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</si>
  <si>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</si>
  <si>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</si>
  <si>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</si>
  <si>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</si>
  <si>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</si>
  <si>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</si>
  <si>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</si>
  <si>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</si>
  <si>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</si>
  <si>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</si>
  <si>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</si>
  <si>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</si>
  <si>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</si>
  <si>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</si>
  <si>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</si>
  <si>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</si>
  <si>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</si>
  <si>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</si>
  <si>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</si>
  <si>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</si>
  <si>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</si>
  <si>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</si>
  <si>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</si>
  <si>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</si>
  <si>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</si>
  <si>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</si>
  <si>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</si>
  <si>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</si>
  <si>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</si>
  <si>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</si>
  <si>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</si>
  <si>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</si>
  <si>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</si>
  <si>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</si>
  <si>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</si>
  <si>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</si>
  <si>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</si>
  <si>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</si>
  <si>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</si>
  <si>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</si>
  <si>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</si>
  <si>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</si>
  <si>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</si>
  <si>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</si>
  <si>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</si>
  <si>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</si>
  <si>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</si>
  <si>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</si>
  <si>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</si>
  <si>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</si>
  <si>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</si>
  <si>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</si>
  <si>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</si>
  <si>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</si>
  <si>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</si>
  <si>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</si>
  <si>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</si>
  <si>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</si>
  <si>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</si>
  <si>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</si>
  <si>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</si>
  <si>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</si>
  <si>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</si>
  <si>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</si>
  <si>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</si>
  <si>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</si>
  <si>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</si>
  <si>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</si>
  <si>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</si>
  <si>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</si>
  <si>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</si>
  <si>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</si>
  <si>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</si>
  <si>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</si>
  <si>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</si>
  <si>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</si>
  <si>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</si>
  <si>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</si>
  <si>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</si>
  <si>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</si>
  <si>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</si>
  <si>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</si>
  <si>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</si>
  <si>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</si>
  <si>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</si>
  <si>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</si>
  <si>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</si>
  <si>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</si>
  <si>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</si>
  <si>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</si>
  <si>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</si>
  <si>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</si>
  <si>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</si>
  <si>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</si>
  <si>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</si>
  <si>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</si>
  <si>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</si>
  <si>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</si>
  <si>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</si>
  <si>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</si>
  <si>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</si>
  <si>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</si>
  <si>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</si>
  <si>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</si>
  <si>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</si>
  <si>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</si>
  <si>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</si>
  <si>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</si>
  <si>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</si>
  <si>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</si>
  <si>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</si>
  <si>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</si>
  <si>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</si>
  <si>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</si>
  <si>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</si>
  <si>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</si>
  <si>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</si>
  <si>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</si>
  <si>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</si>
  <si>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</si>
  <si>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</si>
  <si>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</si>
  <si>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</si>
  <si>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</si>
  <si>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</si>
  <si>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</si>
  <si>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</si>
  <si>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</si>
  <si>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</si>
  <si>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</si>
  <si>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</si>
  <si>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</si>
  <si>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</si>
  <si>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</si>
  <si>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</si>
  <si>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</si>
  <si>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</si>
  <si>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</si>
  <si>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</si>
  <si>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</si>
  <si>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</si>
  <si>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</si>
  <si>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</si>
  <si>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</si>
  <si>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</si>
  <si>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</si>
  <si>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</si>
  <si>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</si>
  <si>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</si>
  <si>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</si>
  <si>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</si>
  <si>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</si>
  <si>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</si>
  <si>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</si>
  <si>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</si>
  <si>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</si>
  <si>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</si>
  <si>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</si>
  <si>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</si>
  <si>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</si>
  <si>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</si>
  <si>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</si>
  <si>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</si>
  <si>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</si>
  <si>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</si>
  <si>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</si>
  <si>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</si>
  <si>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</si>
  <si>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</si>
  <si>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</si>
  <si>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</si>
  <si>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</si>
  <si>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</si>
  <si>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</si>
  <si>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</si>
  <si>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</si>
  <si>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</si>
  <si>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</si>
  <si>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</si>
  <si>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</si>
  <si>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</si>
  <si>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</si>
  <si>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</si>
  <si>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</si>
  <si>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</si>
  <si>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</si>
  <si>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</si>
  <si>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</si>
  <si>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</si>
  <si>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</si>
  <si>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</si>
  <si>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</si>
  <si>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</si>
  <si>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</si>
  <si>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</si>
  <si>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</si>
  <si>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</si>
  <si>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</si>
  <si>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</si>
  <si>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</si>
  <si>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</si>
  <si>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</si>
  <si>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</si>
  <si>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</si>
  <si>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</si>
  <si>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</si>
  <si>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</si>
  <si>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</si>
  <si>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</si>
  <si>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</si>
  <si>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</si>
  <si>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</si>
  <si>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</si>
  <si>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</si>
  <si>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</si>
  <si>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</si>
  <si>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</si>
  <si>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</si>
  <si>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</si>
  <si>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</si>
  <si>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</si>
  <si>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</si>
  <si>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</si>
  <si>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</si>
  <si>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</si>
  <si>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</si>
  <si>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</si>
  <si>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</si>
  <si>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</si>
  <si>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</si>
  <si>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</si>
  <si>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</si>
  <si>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</si>
  <si>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</si>
  <si>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</si>
  <si>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</si>
  <si>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</si>
  <si>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</si>
  <si>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</si>
  <si>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</si>
  <si>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</si>
  <si>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</si>
  <si>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</si>
  <si>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</si>
  <si>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</si>
  <si>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</si>
  <si>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</si>
  <si>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</si>
  <si>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</si>
  <si>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</si>
  <si>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</si>
  <si>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</si>
  <si>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</si>
  <si>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</si>
  <si>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</si>
  <si>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</si>
  <si>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</si>
  <si>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</si>
  <si>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</si>
  <si>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</si>
  <si>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</si>
  <si>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</si>
  <si>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</si>
  <si>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</si>
  <si>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</si>
  <si>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</si>
  <si>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</si>
  <si>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</si>
  <si>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</si>
  <si>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</si>
  <si>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</si>
  <si>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</si>
  <si>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</si>
  <si>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</si>
  <si>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</si>
  <si>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</si>
  <si>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</si>
  <si>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</si>
  <si>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</si>
  <si>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</si>
  <si>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</si>
  <si>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</si>
  <si>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</si>
  <si>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</si>
  <si>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</si>
  <si>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</si>
  <si>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</si>
  <si>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</si>
  <si>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</si>
  <si>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</si>
  <si>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</si>
  <si>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</si>
  <si>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</si>
  <si>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</si>
  <si>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</si>
  <si>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</si>
  <si>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</si>
  <si>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</si>
  <si>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</si>
  <si>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</si>
  <si>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</si>
  <si>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</si>
  <si>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</si>
  <si>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</si>
  <si>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</si>
  <si>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</si>
  <si>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</si>
  <si>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</si>
  <si>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</si>
  <si>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</si>
  <si>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</si>
  <si>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</si>
  <si>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</si>
  <si>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</si>
  <si>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</si>
  <si>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</si>
  <si>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</si>
  <si>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</si>
  <si>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</si>
  <si>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</si>
  <si>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</si>
  <si>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</si>
  <si>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</si>
  <si>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</si>
  <si>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</si>
  <si>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</si>
  <si>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</si>
  <si>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</si>
  <si>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</si>
  <si>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</si>
  <si>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</si>
  <si>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</si>
  <si>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</si>
  <si>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</si>
  <si>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</si>
  <si>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</si>
  <si>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</si>
  <si>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</si>
  <si>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</si>
  <si>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</si>
  <si>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</si>
  <si>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</si>
  <si>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</si>
  <si>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</si>
  <si>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</si>
  <si>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</si>
  <si>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</si>
  <si>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</si>
  <si>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</si>
  <si>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</si>
  <si>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</si>
  <si>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</si>
  <si>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</si>
  <si>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</si>
  <si>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</si>
  <si>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</si>
  <si>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</si>
  <si>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</si>
  <si>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</si>
  <si>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</si>
  <si>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</si>
  <si>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</si>
  <si>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</si>
  <si>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</si>
  <si>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</si>
  <si>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</si>
  <si>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</si>
  <si>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</si>
  <si>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</si>
  <si>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</si>
  <si>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</si>
  <si>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</si>
  <si>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</si>
  <si>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</si>
  <si>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</si>
  <si>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</si>
  <si>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</si>
  <si>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</si>
  <si>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</si>
  <si>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</si>
  <si>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</si>
  <si>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</si>
  <si>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</si>
  <si>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</si>
  <si>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</si>
  <si>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</si>
  <si>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</si>
  <si>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</si>
  <si>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</si>
  <si>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</si>
  <si>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</si>
  <si>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</si>
  <si>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</si>
  <si>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</si>
  <si>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</si>
  <si>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</si>
  <si>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</si>
  <si>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</si>
  <si>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</si>
  <si>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</si>
  <si>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</si>
  <si>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</si>
  <si>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</si>
  <si>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</si>
  <si>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</si>
  <si>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</si>
  <si>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</si>
  <si>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</si>
  <si>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</si>
  <si>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</si>
  <si>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</si>
  <si>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</si>
  <si>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</si>
  <si>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</si>
  <si>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</si>
  <si>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</si>
  <si>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</si>
  <si>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</si>
  <si>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</si>
  <si>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</si>
  <si>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</si>
  <si>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</si>
  <si>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</si>
  <si>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</si>
  <si>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</si>
  <si>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</si>
  <si>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</si>
  <si>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</si>
  <si>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</si>
  <si>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</si>
  <si>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</si>
  <si>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</si>
  <si>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</si>
  <si>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</si>
  <si>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</si>
  <si>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</si>
  <si>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</si>
  <si>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</si>
  <si>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</si>
  <si>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</si>
  <si>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</si>
  <si>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</si>
  <si>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</si>
  <si>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</si>
  <si>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</si>
  <si>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</si>
  <si>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</si>
  <si>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</si>
  <si>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</si>
  <si>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</si>
  <si>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</si>
  <si>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</si>
  <si>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</si>
  <si>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</si>
  <si>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</si>
  <si>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</si>
  <si>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</si>
  <si>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</si>
  <si>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</si>
  <si>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</si>
  <si>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</si>
  <si>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</si>
  <si>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</si>
  <si>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</si>
  <si>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</si>
  <si>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</si>
  <si>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</si>
  <si>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</si>
  <si>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</si>
  <si>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</si>
  <si>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</si>
  <si>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</si>
  <si>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</si>
  <si>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</si>
  <si>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</si>
  <si>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</si>
  <si>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</si>
  <si>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</si>
  <si>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</si>
  <si>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</si>
  <si>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</si>
  <si>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</si>
  <si>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</si>
  <si>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</si>
  <si>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</si>
  <si>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</si>
  <si>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</si>
  <si>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</si>
  <si>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</si>
  <si>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</si>
  <si>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</si>
  <si>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</si>
  <si>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</si>
  <si>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</si>
  <si>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</si>
  <si>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</si>
  <si>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</si>
  <si>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</si>
  <si>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</si>
  <si>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</si>
  <si>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</si>
  <si>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</si>
  <si>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</si>
  <si>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</si>
  <si>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</si>
  <si>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</si>
  <si>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</si>
  <si>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</si>
  <si>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</si>
  <si>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</si>
  <si>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</si>
  <si>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</si>
  <si>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</si>
  <si>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</si>
  <si>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</si>
  <si>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</si>
  <si>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</si>
  <si>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</si>
  <si>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</si>
  <si>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</si>
  <si>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</si>
  <si>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</si>
  <si>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</si>
  <si>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</si>
  <si>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</si>
  <si>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</si>
  <si>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</si>
  <si>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</si>
  <si>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</si>
  <si>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</si>
  <si>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</si>
  <si>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</si>
  <si>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</si>
  <si>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</si>
  <si>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</si>
  <si>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</si>
  <si>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</si>
  <si>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</si>
  <si>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</si>
  <si>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</si>
  <si>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</si>
  <si>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</si>
  <si>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</si>
  <si>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</si>
  <si>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</si>
  <si>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</si>
  <si>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</si>
  <si>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</si>
  <si>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</si>
  <si>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</si>
  <si>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</si>
  <si>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</si>
  <si>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</si>
  <si>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</si>
  <si>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</si>
  <si>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</si>
  <si>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</si>
  <si>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</si>
  <si>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</si>
  <si>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</si>
  <si>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</si>
  <si>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</si>
  <si>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</si>
  <si>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</si>
  <si>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</si>
  <si>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</si>
  <si>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</si>
  <si>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</si>
  <si>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</si>
  <si>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</si>
  <si>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</si>
  <si>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</si>
  <si>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</si>
  <si>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</si>
  <si>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</si>
  <si>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</si>
  <si>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</si>
  <si>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</si>
  <si>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</si>
  <si>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</si>
  <si>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</si>
  <si>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</si>
  <si>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</si>
  <si>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</si>
  <si>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</si>
  <si>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</si>
  <si>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</si>
  <si>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</si>
  <si>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</si>
  <si>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</si>
  <si>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</si>
  <si>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</si>
  <si>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</si>
  <si>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</si>
  <si>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</si>
  <si>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</si>
  <si>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</si>
  <si>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</si>
  <si>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</si>
  <si>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</si>
  <si>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</si>
  <si>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</si>
  <si>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</si>
  <si>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</si>
  <si>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</si>
  <si>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</si>
  <si>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</si>
  <si>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</si>
  <si>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</si>
  <si>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</si>
  <si>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</si>
  <si>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</si>
  <si>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</si>
  <si>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</si>
  <si>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</si>
  <si>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</si>
  <si>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</si>
  <si>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</si>
  <si>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</si>
  <si>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</si>
  <si>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</si>
  <si>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</si>
  <si>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</si>
  <si>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</si>
  <si>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</si>
  <si>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</si>
  <si>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</si>
  <si>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</si>
  <si>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</si>
  <si>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</si>
  <si>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</si>
  <si>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</si>
  <si>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</si>
  <si>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</si>
  <si>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</si>
  <si>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</si>
  <si>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</si>
  <si>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</si>
  <si>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</si>
  <si>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</si>
  <si>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</si>
  <si>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</si>
  <si>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</si>
  <si>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</si>
  <si>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</si>
  <si>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</si>
  <si>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</si>
  <si>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</si>
  <si>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</si>
  <si>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</si>
  <si>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</si>
  <si>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</si>
  <si>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</si>
  <si>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</si>
  <si>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</si>
  <si>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</si>
  <si>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</si>
  <si>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</si>
  <si>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</si>
  <si>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</si>
  <si>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</si>
  <si>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</si>
  <si>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</si>
  <si>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</si>
  <si>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</si>
  <si>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</si>
  <si>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</si>
  <si>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</si>
  <si>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</si>
  <si>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</si>
  <si>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</si>
  <si>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</si>
  <si>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</si>
  <si>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</si>
  <si>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</si>
  <si>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</si>
  <si>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</si>
  <si>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</si>
  <si>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</si>
  <si>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</si>
  <si>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</si>
  <si>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</si>
  <si>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</si>
  <si>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</si>
  <si>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</si>
  <si>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</si>
  <si>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</si>
  <si>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</si>
  <si>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</si>
  <si>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</si>
  <si>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</si>
  <si>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</si>
  <si>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</si>
  <si>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</si>
  <si>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</si>
  <si>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</si>
  <si>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</si>
  <si>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</si>
  <si>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</si>
  <si>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</si>
  <si>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</si>
  <si>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</si>
  <si>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</si>
  <si>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</si>
  <si>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</si>
  <si>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</si>
  <si>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</si>
  <si>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</si>
  <si>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</si>
  <si>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</si>
  <si>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</si>
  <si>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</si>
  <si>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</si>
  <si>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</si>
  <si>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</si>
  <si>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</si>
  <si>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</si>
  <si>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</si>
  <si>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</si>
  <si>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</si>
  <si>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</si>
  <si>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</si>
  <si>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</si>
  <si>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</si>
  <si>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</si>
  <si>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</si>
  <si>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</si>
  <si>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</si>
  <si>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</si>
  <si>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</si>
  <si>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</si>
  <si>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</si>
  <si>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</si>
  <si>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</si>
  <si>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</si>
  <si>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</si>
  <si>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</si>
  <si>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</si>
  <si>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</si>
  <si>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</si>
  <si>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</si>
  <si>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</si>
  <si>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</si>
  <si>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</si>
  <si>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</si>
  <si>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</si>
  <si>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</si>
  <si>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</si>
  <si>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</si>
  <si>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</si>
  <si>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</si>
  <si>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</si>
  <si>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</si>
  <si>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</si>
  <si>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</si>
  <si>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</si>
  <si>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</si>
  <si>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</si>
  <si>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</si>
  <si>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</si>
  <si>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</si>
  <si>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</si>
  <si>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</si>
  <si>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</si>
  <si>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</si>
  <si>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</si>
  <si>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</si>
  <si>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</si>
  <si>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</si>
  <si>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</si>
  <si>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</si>
  <si>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</si>
  <si>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</si>
  <si>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</si>
  <si>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</si>
  <si>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</si>
  <si>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</si>
  <si>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</si>
  <si>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</si>
  <si>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</si>
  <si>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</si>
  <si>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</si>
  <si>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</si>
  <si>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</si>
  <si>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</si>
  <si>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</si>
  <si>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</si>
  <si>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</si>
  <si>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</si>
  <si>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</si>
  <si>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</si>
  <si>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</si>
  <si>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</si>
  <si>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</si>
  <si>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</si>
  <si>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</si>
  <si>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</si>
  <si>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</si>
  <si>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</si>
  <si>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</si>
  <si>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</si>
  <si>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</si>
  <si>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</si>
  <si>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</si>
  <si>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</si>
  <si>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</si>
  <si>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</si>
  <si>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</si>
  <si>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</si>
  <si>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</si>
  <si>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</si>
  <si>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</si>
  <si>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</si>
  <si>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</si>
  <si>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</si>
  <si>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</si>
  <si>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</si>
  <si>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</si>
  <si>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</si>
  <si>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</si>
  <si>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</si>
  <si>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</si>
  <si>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</si>
  <si>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</si>
  <si>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</si>
  <si>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</si>
  <si>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</si>
  <si>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</si>
  <si>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</si>
  <si>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</si>
  <si>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</si>
  <si>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</si>
  <si>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</si>
  <si>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</si>
  <si>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</si>
  <si>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</si>
  <si>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</si>
  <si>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</si>
  <si>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</si>
  <si>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</si>
  <si>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</si>
  <si>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</si>
  <si>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</si>
  <si>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</si>
  <si>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</si>
  <si>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</si>
  <si>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</si>
  <si>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</si>
  <si>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</si>
  <si>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</si>
  <si>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</si>
  <si>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</si>
  <si>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</si>
  <si>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</si>
  <si>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</si>
  <si>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</si>
  <si>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</si>
  <si>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</si>
  <si>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</si>
  <si>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</si>
  <si>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</si>
  <si>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</si>
  <si>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</si>
  <si>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</si>
  <si>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</si>
  <si>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</si>
  <si>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</si>
  <si>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</si>
  <si>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</si>
  <si>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</si>
  <si>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</si>
  <si>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</si>
  <si>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</si>
  <si>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</si>
  <si>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</si>
  <si>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</si>
  <si>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</si>
  <si>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</si>
  <si>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</si>
  <si>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</si>
  <si>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</si>
  <si>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</si>
  <si>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</si>
  <si>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</si>
  <si>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</si>
  <si>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</si>
  <si>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</si>
  <si>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</si>
  <si>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</si>
  <si>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</si>
  <si>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</si>
  <si>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</si>
  <si>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</si>
  <si>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</si>
  <si>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</si>
  <si>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</si>
  <si>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</si>
  <si>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</si>
  <si>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</si>
  <si>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</si>
  <si>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</si>
  <si>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</si>
  <si>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</si>
  <si>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</si>
  <si>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</si>
  <si>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</si>
  <si>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</si>
  <si>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</si>
  <si>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</si>
  <si>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</si>
  <si>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</si>
  <si>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</si>
  <si>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</si>
  <si>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</si>
  <si>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</si>
  <si>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</si>
  <si>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</si>
  <si>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</si>
  <si>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</si>
  <si>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</si>
  <si>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</si>
  <si>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</si>
  <si>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</si>
  <si>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</si>
  <si>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</si>
  <si>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</si>
  <si>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</si>
  <si>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</si>
  <si>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</si>
  <si>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</si>
  <si>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</si>
  <si>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</si>
  <si>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</si>
  <si>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</si>
  <si>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</si>
  <si>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</si>
  <si>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</si>
  <si>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</si>
  <si>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</si>
  <si>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</si>
  <si>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</si>
  <si>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</si>
  <si>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</si>
  <si>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</si>
  <si>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</si>
  <si>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</si>
  <si>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</si>
  <si>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</si>
  <si>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</si>
  <si>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</si>
  <si>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</si>
  <si>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</si>
  <si>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</si>
  <si>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</si>
  <si>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</si>
  <si>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</si>
  <si>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</si>
  <si>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</si>
  <si>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</si>
  <si>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</si>
  <si>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</si>
  <si>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</si>
  <si>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</si>
  <si>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</si>
  <si>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</si>
  <si>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</si>
  <si>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</si>
  <si>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</si>
  <si>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</si>
  <si>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</si>
  <si>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</si>
  <si>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</si>
  <si>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</si>
  <si>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</si>
  <si>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</si>
  <si>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</si>
  <si>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</si>
  <si>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</si>
  <si>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</si>
  <si>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</si>
  <si>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</si>
  <si>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</si>
  <si>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</si>
  <si>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</si>
  <si>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</si>
  <si>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</si>
  <si>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</si>
  <si>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</si>
  <si>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</si>
  <si>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</si>
  <si>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</si>
  <si>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</si>
  <si>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</si>
  <si>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</si>
  <si>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</si>
  <si>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</si>
  <si>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</si>
  <si>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</si>
  <si>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</si>
  <si>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</si>
  <si>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</si>
  <si>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</si>
  <si>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</si>
  <si>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</si>
  <si>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</si>
  <si>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</si>
  <si>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</si>
  <si>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</si>
  <si>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</si>
  <si>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</si>
  <si>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</si>
  <si>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</si>
  <si>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</si>
  <si>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</si>
  <si>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</si>
  <si>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</si>
  <si>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</si>
  <si>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</si>
  <si>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</si>
  <si>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</si>
  <si>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</si>
  <si>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</si>
  <si>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</si>
  <si>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</si>
  <si>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</si>
  <si>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</si>
  <si>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</si>
  <si>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</si>
  <si>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</si>
  <si>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</si>
  <si>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</si>
  <si>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</si>
  <si>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</si>
  <si>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</si>
  <si>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</si>
  <si>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</si>
  <si>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</si>
  <si>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</si>
  <si>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</si>
  <si>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</si>
  <si>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</si>
  <si>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</si>
  <si>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</si>
  <si>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</si>
  <si>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</si>
  <si>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</si>
  <si>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</si>
  <si>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</si>
  <si>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</si>
  <si>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</si>
  <si>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</si>
  <si>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</si>
  <si>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</si>
  <si>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</si>
  <si>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</si>
  <si>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</si>
  <si>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</si>
  <si>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</si>
  <si>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</si>
  <si>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</si>
  <si>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</si>
  <si>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</si>
  <si>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</si>
  <si>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</si>
  <si>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</si>
  <si>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</si>
  <si>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</si>
  <si>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</si>
  <si>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</si>
  <si>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</si>
  <si>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</si>
  <si>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</si>
  <si>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</si>
  <si>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</si>
  <si>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</si>
  <si>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</si>
  <si>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</si>
  <si>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</si>
  <si>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</si>
  <si>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</si>
  <si>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</si>
  <si>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</si>
  <si>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</si>
  <si>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</si>
  <si>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</si>
  <si>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</si>
  <si>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</si>
  <si>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</si>
  <si>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</si>
  <si>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</si>
  <si>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</si>
  <si>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</si>
  <si>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</si>
  <si>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</si>
  <si>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</si>
  <si>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</si>
  <si>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</si>
  <si>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</si>
  <si>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</si>
  <si>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</si>
  <si>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</si>
  <si>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</si>
  <si>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</si>
  <si>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</si>
  <si>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</si>
  <si>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</si>
  <si>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</si>
  <si>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</si>
  <si>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</si>
  <si>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</si>
  <si>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</si>
  <si>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</si>
  <si>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</si>
  <si>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</si>
  <si>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</si>
  <si>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</si>
  <si>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</si>
  <si>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</si>
  <si>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</si>
  <si>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</si>
  <si>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</si>
  <si>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</si>
  <si>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</si>
  <si>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</si>
  <si>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</si>
  <si>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</si>
  <si>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</si>
  <si>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</si>
  <si>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</si>
  <si>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</si>
  <si>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</si>
  <si>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</si>
  <si>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</si>
  <si>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</si>
  <si>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</si>
  <si>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</si>
  <si>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</si>
  <si>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</si>
  <si>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</si>
  <si>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</si>
  <si>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</si>
  <si>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</si>
  <si>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</si>
  <si>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</si>
  <si>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</si>
  <si>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</si>
  <si>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</si>
  <si>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</si>
  <si>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</si>
  <si>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</si>
  <si>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</si>
  <si>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</si>
  <si>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</si>
  <si>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</si>
  <si>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</si>
  <si>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</si>
  <si>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</si>
  <si>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</si>
  <si>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</si>
  <si>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</si>
  <si>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</si>
  <si>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</si>
  <si>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</si>
  <si>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</si>
  <si>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</si>
  <si>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</si>
  <si>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</si>
  <si>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</si>
  <si>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</si>
  <si>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</si>
  <si>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</si>
  <si>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</si>
  <si>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</si>
  <si>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</si>
  <si>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</si>
  <si>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</si>
  <si>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</si>
  <si>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</si>
  <si>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</si>
  <si>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</si>
  <si>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</si>
  <si>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</si>
  <si>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</si>
  <si>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</si>
  <si>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</si>
  <si>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</si>
  <si>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</si>
  <si>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</si>
  <si>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</si>
  <si>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</si>
  <si>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</si>
  <si>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</si>
  <si>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</si>
  <si>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</si>
  <si>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</si>
  <si>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</si>
  <si>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</si>
  <si>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</si>
  <si>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</si>
  <si>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</si>
  <si>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</si>
  <si>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</si>
  <si>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</si>
  <si>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</si>
  <si>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</si>
  <si>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</si>
  <si>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</si>
  <si>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</si>
  <si>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</si>
  <si>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</si>
  <si>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</si>
  <si>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</si>
  <si>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</si>
  <si>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</si>
  <si>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</si>
  <si>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</si>
  <si>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</si>
  <si>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</si>
  <si>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</si>
  <si>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</si>
  <si>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</si>
  <si>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</si>
  <si>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</si>
  <si>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</si>
  <si>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</si>
  <si>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</si>
  <si>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</si>
  <si>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</si>
  <si>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</si>
  <si>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</si>
  <si>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</si>
  <si>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</si>
  <si>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</si>
  <si>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</si>
  <si>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</si>
  <si>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</si>
  <si>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</si>
  <si>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</si>
  <si>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</si>
  <si>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</si>
  <si>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</si>
  <si>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</si>
  <si>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</si>
  <si>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</si>
  <si>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</si>
  <si>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</si>
  <si>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</si>
  <si>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</si>
  <si>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</si>
  <si>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</si>
  <si>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</si>
  <si>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</si>
  <si>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</si>
  <si>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</si>
  <si>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</si>
  <si>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</si>
  <si>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</si>
  <si>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</si>
  <si>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</si>
  <si>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</si>
  <si>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</si>
  <si>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</si>
  <si>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</si>
  <si>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</si>
  <si>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</si>
  <si>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</si>
  <si>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</si>
  <si>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</si>
  <si>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</si>
  <si>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</si>
  <si>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</si>
  <si>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</si>
  <si>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</si>
  <si>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</si>
  <si>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</si>
  <si>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</si>
  <si>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</si>
  <si>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</si>
  <si>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</si>
  <si>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</si>
  <si>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</si>
  <si>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</si>
  <si>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</si>
  <si>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</si>
  <si>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</si>
  <si>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</si>
  <si>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</si>
  <si>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</si>
  <si>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</si>
  <si>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</si>
  <si>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</si>
  <si>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</si>
  <si>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</si>
  <si>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</si>
  <si>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</si>
  <si>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</si>
  <si>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</si>
  <si>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</si>
  <si>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</si>
  <si>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</si>
  <si>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</si>
  <si>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</si>
  <si>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</si>
  <si>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</si>
  <si>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</si>
  <si>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</si>
  <si>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</si>
  <si>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</si>
  <si>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</si>
  <si>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</si>
  <si>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</si>
  <si>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</si>
  <si>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</si>
  <si>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</si>
  <si>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</si>
  <si>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</si>
  <si>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</si>
  <si>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</si>
  <si>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</si>
  <si>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</si>
  <si>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</si>
  <si>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</si>
  <si>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</si>
  <si>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</si>
  <si>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</si>
  <si>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</si>
  <si>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</si>
  <si>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</si>
  <si>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</si>
  <si>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</si>
  <si>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</si>
  <si>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</si>
  <si>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</si>
  <si>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</si>
  <si>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</si>
  <si>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</si>
  <si>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</si>
  <si>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</si>
  <si>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</si>
  <si>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</si>
  <si>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</si>
  <si>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</si>
  <si>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</si>
  <si>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</si>
  <si>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</si>
  <si>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</si>
  <si>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</si>
  <si>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</si>
  <si>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</si>
  <si>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</si>
  <si>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</si>
  <si>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</si>
  <si>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</si>
  <si>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</si>
  <si>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</si>
  <si>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</si>
  <si>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</si>
  <si>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</si>
  <si>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</si>
  <si>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</si>
  <si>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</si>
  <si>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</si>
  <si>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</si>
  <si>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</si>
  <si>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</si>
  <si>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</si>
  <si>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</si>
  <si>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</si>
  <si>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</si>
  <si>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</si>
  <si>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</si>
  <si>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</si>
  <si>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</si>
  <si>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</si>
  <si>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</si>
  <si>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</si>
  <si>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</si>
  <si>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</si>
  <si>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</si>
  <si>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</si>
  <si>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</si>
  <si>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</si>
  <si>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</si>
  <si>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</si>
  <si>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</si>
  <si>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</si>
  <si>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</si>
  <si>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</si>
  <si>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</si>
  <si>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</si>
  <si>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</si>
  <si>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</si>
  <si>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</si>
  <si>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</si>
  <si>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</si>
  <si>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</si>
  <si>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</si>
  <si>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</si>
  <si>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</si>
  <si>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</si>
  <si>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</si>
  <si>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</si>
  <si>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</si>
  <si>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</si>
  <si>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</si>
  <si>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</si>
  <si>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</si>
  <si>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</si>
  <si>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</si>
  <si>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</si>
  <si>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</si>
  <si>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</si>
  <si>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</si>
  <si>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</si>
  <si>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</si>
  <si>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</si>
  <si>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</si>
  <si>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</si>
  <si>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</si>
  <si>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</si>
  <si>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</si>
  <si>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</si>
  <si>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</si>
  <si>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</si>
  <si>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</si>
  <si>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</si>
  <si>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</si>
  <si>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</si>
  <si>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</si>
  <si>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</si>
  <si>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</si>
  <si>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</si>
  <si>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</si>
  <si>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</si>
  <si>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</si>
  <si>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</si>
  <si>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</si>
  <si>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</si>
  <si>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</si>
  <si>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</si>
  <si>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</si>
  <si>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</si>
  <si>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</si>
  <si>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</si>
  <si>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</si>
  <si>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</si>
  <si>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</si>
  <si>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</si>
  <si>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</si>
  <si>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</si>
  <si>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</si>
  <si>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</si>
  <si>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</si>
  <si>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</si>
  <si>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</si>
  <si>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</si>
  <si>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</si>
  <si>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</si>
  <si>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</si>
  <si>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</si>
  <si>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</si>
  <si>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</si>
  <si>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</si>
  <si>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</si>
  <si>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</si>
  <si>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</si>
  <si>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</si>
  <si>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</si>
  <si>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</si>
  <si>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</si>
  <si>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</si>
  <si>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</si>
  <si>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</si>
  <si>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</si>
  <si>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</si>
  <si>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</si>
  <si>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</si>
  <si>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</si>
  <si>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</si>
  <si>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</si>
  <si>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</si>
  <si>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</si>
  <si>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</si>
  <si>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</si>
  <si>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</si>
  <si>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</si>
  <si>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</si>
  <si>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</si>
  <si>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</si>
  <si>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</si>
  <si>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</si>
  <si>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</si>
  <si>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</si>
  <si>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</si>
  <si>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</si>
  <si>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</si>
  <si>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</si>
  <si>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</si>
  <si>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</si>
  <si>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</si>
  <si>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</si>
  <si>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</si>
  <si>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</si>
  <si>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</si>
  <si>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</si>
  <si>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</si>
  <si>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</si>
  <si>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</si>
  <si>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</si>
  <si>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</si>
  <si>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</si>
  <si>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</si>
  <si>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</si>
  <si>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</si>
  <si>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</si>
  <si>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</si>
  <si>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</si>
  <si>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</si>
  <si>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</si>
  <si>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</si>
  <si>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</si>
  <si>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</si>
  <si>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</si>
  <si>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</si>
  <si>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</si>
  <si>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</si>
  <si>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</si>
  <si>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</si>
  <si>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</si>
  <si>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</si>
  <si>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</si>
  <si>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</si>
  <si>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</si>
  <si>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</si>
  <si>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</si>
  <si>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</si>
  <si>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</si>
  <si>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</si>
  <si>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</si>
  <si>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</si>
  <si>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</si>
  <si>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</si>
  <si>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</si>
  <si>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</si>
  <si>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</si>
  <si>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</si>
  <si>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</si>
  <si>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</si>
  <si>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</si>
  <si>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</si>
  <si>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</si>
  <si>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</si>
  <si>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</si>
  <si>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</si>
  <si>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</si>
  <si>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</si>
  <si>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</si>
  <si>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</si>
  <si>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</si>
  <si>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</si>
  <si>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</si>
  <si>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</si>
  <si>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</si>
  <si>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</si>
  <si>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</si>
  <si>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</si>
  <si>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</si>
  <si>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</si>
  <si>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</si>
  <si>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</si>
  <si>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</si>
  <si>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</si>
  <si>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</si>
  <si>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</si>
  <si>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</si>
  <si>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</si>
  <si>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</si>
  <si>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</si>
  <si>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</si>
  <si>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</si>
  <si>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</si>
  <si>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</si>
  <si>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</si>
  <si>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</si>
  <si>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</si>
  <si>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</si>
  <si>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</si>
  <si>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</si>
  <si>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</si>
  <si>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</si>
  <si>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</si>
  <si>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</si>
  <si>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</si>
  <si>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</si>
  <si>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</si>
  <si>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</si>
  <si>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</si>
  <si>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</si>
  <si>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</si>
  <si>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</si>
  <si>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</si>
  <si>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</si>
  <si>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</si>
  <si>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</si>
  <si>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</si>
  <si>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</si>
  <si>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</si>
  <si>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</si>
  <si>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</si>
  <si>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</si>
  <si>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</si>
  <si>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</si>
  <si>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</si>
  <si>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</si>
  <si>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</si>
  <si>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</si>
  <si>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</si>
  <si>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</si>
  <si>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</si>
  <si>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</si>
  <si>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</si>
  <si>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</si>
  <si>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</si>
  <si>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</si>
  <si>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</si>
  <si>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</si>
  <si>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</si>
  <si>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</si>
  <si>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</si>
  <si>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</si>
  <si>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</si>
  <si>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</si>
  <si>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</si>
  <si>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</si>
  <si>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</si>
  <si>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</si>
  <si>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</si>
  <si>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</si>
  <si>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</si>
  <si>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</si>
  <si>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</si>
  <si>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</si>
  <si>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</si>
  <si>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</si>
  <si>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</si>
  <si>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</si>
  <si>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</si>
  <si>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</si>
  <si>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</si>
  <si>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</si>
  <si>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</si>
  <si>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</si>
  <si>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</si>
  <si>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</si>
  <si>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</si>
  <si>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</si>
  <si>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</si>
  <si>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</si>
  <si>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</si>
  <si>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</si>
  <si>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</si>
  <si>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</si>
  <si>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</si>
  <si>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</si>
  <si>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</si>
  <si>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</si>
  <si>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</si>
  <si>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</si>
  <si>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</si>
  <si>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</si>
  <si>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</si>
  <si>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</si>
  <si>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</si>
  <si>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</si>
  <si>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</si>
  <si>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</si>
  <si>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</si>
  <si>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</si>
  <si>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</si>
  <si>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</si>
  <si>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</si>
  <si>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</si>
  <si>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</si>
  <si>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</si>
  <si>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</si>
  <si>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</si>
  <si>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</si>
  <si>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</si>
  <si>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</si>
  <si>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</si>
  <si>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</si>
  <si>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</si>
  <si>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</si>
  <si>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</si>
  <si>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</si>
  <si>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</si>
  <si>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</si>
  <si>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</si>
  <si>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</si>
  <si>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</si>
  <si>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</si>
  <si>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</si>
  <si>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</si>
  <si>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</si>
  <si>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</si>
  <si>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</si>
  <si>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</si>
  <si>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</si>
  <si>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</si>
  <si>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</si>
  <si>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</si>
  <si>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</si>
  <si>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</si>
  <si>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</si>
  <si>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</si>
  <si>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</si>
  <si>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</si>
  <si>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</si>
  <si>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</si>
  <si>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</si>
  <si>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</si>
  <si>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</si>
  <si>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</si>
  <si>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</si>
  <si>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</si>
  <si>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</si>
  <si>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</si>
  <si>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</si>
  <si>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</si>
  <si>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</si>
  <si>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</si>
  <si>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</si>
  <si>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</si>
  <si>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</si>
  <si>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</si>
  <si>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</si>
  <si>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</si>
  <si>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</si>
  <si>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</si>
  <si>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</si>
  <si>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</si>
  <si>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</si>
  <si>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</si>
  <si>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</si>
  <si>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</si>
  <si>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</si>
  <si>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</si>
  <si>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</si>
  <si>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</si>
  <si>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</si>
  <si>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</si>
  <si>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</si>
  <si>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</si>
  <si>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</si>
  <si>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</si>
  <si>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</si>
  <si>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</si>
  <si>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</si>
  <si>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</si>
  <si>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</si>
  <si>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</si>
  <si>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</si>
  <si>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</si>
  <si>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</si>
  <si>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</si>
  <si>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</si>
  <si>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</si>
  <si>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</si>
  <si>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</si>
  <si>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</si>
  <si>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</si>
  <si>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</si>
  <si>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</si>
  <si>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</si>
  <si>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</si>
  <si>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</si>
  <si>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</si>
  <si>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</si>
  <si>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</si>
  <si>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</si>
  <si>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</si>
  <si>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</si>
  <si>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</si>
  <si>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</si>
  <si>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</si>
  <si>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</si>
  <si>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</si>
  <si>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</si>
  <si>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</si>
  <si>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</si>
  <si>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</si>
  <si>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</si>
  <si>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</si>
  <si>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</si>
  <si>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</si>
  <si>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</si>
  <si>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</si>
  <si>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</si>
  <si>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</si>
  <si>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</si>
  <si>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</si>
  <si>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</si>
  <si>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</si>
  <si>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</si>
  <si>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</si>
  <si>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</si>
  <si>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</si>
  <si>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</si>
  <si>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</si>
  <si>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</si>
  <si>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</si>
  <si>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</si>
  <si>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</si>
  <si>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</si>
  <si>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</si>
  <si>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</si>
  <si>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</si>
  <si>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</si>
  <si>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</si>
  <si>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</si>
  <si>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</si>
  <si>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</si>
  <si>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</si>
  <si>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</si>
  <si>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</si>
  <si>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</si>
  <si>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</si>
  <si>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</si>
  <si>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</si>
  <si>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</si>
  <si>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</si>
  <si>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</si>
  <si>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</si>
  <si>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</si>
  <si>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</si>
  <si>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</si>
  <si>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</si>
  <si>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</si>
  <si>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</si>
  <si>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</si>
  <si>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</si>
  <si>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</si>
  <si>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</si>
  <si>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</si>
  <si>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</si>
  <si>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</si>
  <si>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</si>
  <si>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</si>
  <si>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</si>
  <si>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</si>
  <si>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</si>
  <si>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</si>
  <si>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</si>
  <si>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</si>
  <si>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</si>
  <si>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</si>
  <si>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</si>
  <si>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</si>
  <si>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</si>
  <si>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</si>
  <si>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</si>
  <si>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</si>
  <si>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</si>
  <si>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</si>
  <si>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</si>
  <si>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</si>
  <si>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</si>
  <si>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</si>
  <si>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</si>
  <si>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</si>
  <si>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</si>
  <si>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</si>
  <si>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</si>
  <si>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</si>
  <si>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</si>
  <si>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</si>
  <si>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</si>
  <si>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</si>
  <si>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</si>
  <si>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</si>
  <si>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</si>
  <si>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</si>
  <si>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</si>
  <si>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</si>
  <si>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</si>
  <si>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</si>
  <si>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</si>
  <si>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</si>
  <si>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</si>
  <si>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</si>
  <si>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</si>
  <si>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</si>
  <si>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</si>
  <si>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</si>
  <si>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</si>
  <si>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</si>
  <si>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</si>
  <si>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</si>
  <si>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</si>
  <si>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</si>
  <si>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</si>
  <si>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</si>
  <si>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</si>
  <si>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</si>
  <si>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</si>
  <si>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</si>
  <si>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</si>
  <si>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</si>
  <si>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</si>
  <si>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</si>
  <si>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</si>
  <si>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</si>
  <si>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</si>
  <si>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</si>
  <si>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</si>
  <si>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</si>
  <si>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</si>
  <si>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</si>
  <si>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</si>
  <si>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</si>
  <si>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</si>
  <si>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</si>
  <si>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</si>
  <si>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</si>
  <si>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</si>
  <si>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</si>
  <si>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</si>
  <si>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</si>
  <si>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</si>
  <si>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</si>
  <si>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</si>
  <si>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</si>
  <si>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</si>
  <si>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</si>
  <si>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</si>
  <si>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</si>
  <si>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</si>
  <si>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</si>
  <si>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</si>
  <si>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</si>
  <si>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</si>
  <si>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</si>
  <si>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</si>
  <si>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</si>
  <si>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</si>
  <si>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</si>
  <si>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</si>
  <si>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</si>
  <si>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</si>
  <si>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</si>
  <si>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</si>
  <si>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</si>
  <si>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</si>
  <si>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</si>
  <si>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</si>
  <si>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</si>
  <si>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</si>
  <si>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</si>
  <si>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</si>
  <si>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</si>
  <si>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</si>
  <si>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</si>
  <si>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</si>
  <si>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</si>
  <si>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</si>
  <si>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</si>
  <si>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</si>
  <si>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</si>
  <si>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</si>
  <si>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</si>
  <si>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</si>
  <si>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</si>
  <si>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</si>
  <si>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</si>
  <si>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</si>
  <si>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</si>
  <si>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</si>
  <si>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</si>
  <si>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</si>
  <si>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</si>
  <si>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</si>
  <si>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</si>
  <si>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</si>
  <si>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</si>
  <si>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</si>
  <si>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</si>
  <si>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</si>
  <si>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</si>
  <si>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</si>
  <si>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</si>
  <si>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</si>
  <si>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</si>
  <si>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</si>
  <si>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</si>
  <si>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</si>
  <si>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</si>
  <si>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</si>
  <si>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</si>
  <si>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</si>
  <si>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</si>
  <si>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</si>
  <si>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</si>
  <si>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</si>
  <si>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</si>
  <si>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</si>
  <si>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</si>
  <si>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</si>
  <si>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</si>
  <si>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</si>
  <si>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</si>
  <si>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</si>
  <si>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</si>
  <si>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</si>
  <si>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</si>
  <si>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</si>
  <si>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</si>
  <si>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</si>
  <si>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</si>
  <si>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</si>
  <si>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</si>
  <si>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</si>
  <si>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</si>
  <si>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</si>
  <si>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</si>
  <si>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</si>
  <si>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</si>
  <si>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</si>
  <si>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</si>
  <si>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</si>
  <si>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</si>
  <si>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</si>
  <si>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</si>
  <si>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</si>
  <si>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</si>
  <si>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</si>
  <si>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</si>
  <si>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</si>
  <si>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</si>
  <si>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</si>
  <si>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</si>
  <si>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</si>
  <si>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</si>
  <si>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</si>
  <si>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</si>
  <si>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</si>
  <si>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</si>
  <si>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</si>
  <si>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</si>
  <si>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</si>
  <si>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</si>
  <si>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</si>
  <si>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</si>
  <si>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</si>
  <si>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</si>
  <si>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</si>
  <si>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</si>
  <si>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</si>
  <si>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</si>
  <si>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</si>
  <si>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</si>
  <si>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</si>
  <si>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</si>
  <si>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</si>
  <si>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</si>
  <si>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</si>
  <si>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</si>
  <si>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</si>
  <si>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</si>
  <si>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</si>
  <si>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</si>
  <si>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</si>
  <si>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</si>
  <si>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</si>
  <si>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</si>
  <si>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</si>
  <si>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</si>
  <si>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</si>
  <si>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</si>
  <si>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</si>
  <si>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</si>
  <si>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</si>
  <si>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</si>
  <si>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</si>
  <si>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</si>
  <si>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</si>
  <si>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</si>
  <si>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</si>
  <si>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</si>
  <si>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</si>
  <si>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</si>
  <si>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</si>
  <si>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</si>
  <si>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</si>
  <si>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</si>
  <si>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</si>
  <si>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</si>
  <si>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</si>
  <si>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</si>
  <si>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</si>
  <si>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</si>
  <si>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</si>
  <si>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</si>
  <si>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</si>
  <si>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</si>
  <si>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</si>
  <si>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</si>
  <si>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</si>
  <si>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</si>
  <si>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</si>
  <si>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</si>
  <si>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</si>
  <si>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</si>
  <si>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</si>
  <si>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</si>
  <si>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</si>
  <si>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</si>
  <si>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</si>
  <si>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</si>
  <si>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</si>
  <si>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</si>
  <si>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</si>
  <si>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</si>
  <si>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</si>
  <si>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</si>
  <si>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</si>
  <si>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</si>
  <si>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</si>
  <si>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</si>
  <si>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</si>
  <si>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</si>
  <si>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</si>
  <si>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</si>
  <si>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</si>
  <si>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</si>
  <si>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</si>
  <si>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</si>
  <si>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</si>
  <si>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</si>
  <si>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</si>
  <si>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</si>
  <si>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</si>
  <si>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</si>
  <si>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</si>
  <si>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</si>
  <si>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</si>
  <si>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</si>
  <si>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</si>
  <si>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</si>
  <si>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</si>
  <si>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</si>
  <si>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</si>
  <si>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</si>
  <si>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</si>
  <si>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</si>
  <si>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</si>
  <si>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</si>
  <si>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</si>
  <si>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</si>
  <si>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</si>
  <si>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</si>
  <si>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</si>
  <si>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</si>
  <si>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</si>
  <si>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</si>
  <si>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</si>
  <si>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</si>
  <si>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</si>
  <si>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</si>
  <si>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</si>
  <si>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</si>
  <si>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</si>
  <si>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</si>
  <si>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</si>
  <si>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</si>
  <si>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</si>
  <si>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</si>
  <si>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</si>
  <si>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</si>
  <si>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</si>
  <si>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</si>
  <si>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</si>
  <si>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</si>
  <si>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</si>
  <si>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</si>
  <si>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</si>
  <si>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</si>
  <si>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</si>
  <si>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</si>
  <si>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</si>
  <si>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</si>
  <si>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</si>
  <si>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</si>
  <si>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</si>
  <si>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</si>
  <si>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</si>
  <si>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</si>
  <si>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</si>
  <si>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</si>
  <si>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</si>
  <si>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</si>
  <si>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</si>
  <si>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</si>
  <si>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</si>
  <si>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</si>
  <si>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</si>
  <si>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</si>
  <si>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</si>
  <si>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</si>
  <si>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</si>
  <si>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</si>
  <si>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</si>
  <si>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</si>
  <si>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</si>
  <si>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</si>
  <si>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</si>
  <si>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</si>
  <si>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</si>
  <si>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</si>
  <si>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</si>
  <si>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</si>
  <si>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</si>
  <si>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</si>
  <si>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</si>
  <si>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</si>
  <si>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</si>
  <si>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</si>
  <si>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</si>
  <si>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</si>
  <si>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</si>
  <si>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</si>
  <si>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</si>
  <si>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</si>
  <si>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</si>
  <si>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</si>
  <si>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</si>
  <si>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</si>
  <si>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</si>
  <si>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</si>
  <si>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</si>
  <si>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</si>
  <si>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</si>
  <si>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</si>
  <si>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</si>
  <si>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</si>
  <si>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</si>
  <si>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</si>
  <si>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</si>
  <si>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</si>
  <si>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</si>
  <si>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</si>
  <si>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</si>
  <si>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</si>
  <si>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</si>
  <si>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</si>
  <si>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</si>
  <si>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</si>
  <si>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</si>
  <si>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</si>
  <si>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</si>
  <si>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</si>
  <si>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</si>
  <si>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</si>
  <si>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</si>
  <si>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</si>
  <si>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</si>
  <si>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</si>
  <si>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</si>
  <si>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</si>
  <si>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</si>
  <si>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</si>
  <si>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</si>
  <si>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</si>
  <si>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</si>
  <si>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</si>
  <si>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</si>
  <si>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</si>
  <si>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</si>
  <si>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</si>
  <si>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</si>
  <si>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</si>
  <si>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</si>
  <si>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</si>
  <si>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</si>
  <si>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</si>
  <si>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</si>
  <si>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</si>
  <si>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</si>
  <si>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</si>
  <si>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</si>
  <si>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</si>
  <si>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</si>
  <si>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</si>
  <si>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</si>
  <si>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</si>
  <si>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</si>
  <si>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</si>
  <si>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</si>
  <si>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</si>
  <si>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</si>
  <si>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</si>
  <si>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</si>
  <si>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</si>
  <si>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</si>
  <si>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</si>
  <si>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</si>
  <si>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</si>
  <si>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</si>
  <si>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</si>
  <si>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</si>
  <si>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</si>
  <si>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</si>
  <si>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</si>
  <si>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</si>
  <si>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</si>
  <si>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</si>
  <si>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</si>
  <si>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</si>
  <si>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</si>
  <si>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</si>
  <si>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</si>
  <si>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</si>
  <si>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</si>
  <si>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</si>
  <si>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</si>
  <si>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</si>
  <si>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</si>
  <si>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</si>
  <si>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</si>
  <si>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</si>
  <si>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</si>
  <si>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</si>
  <si>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</si>
  <si>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</si>
  <si>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</si>
  <si>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</si>
  <si>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</si>
  <si>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</si>
  <si>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</si>
  <si>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</si>
  <si>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</si>
  <si>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</si>
  <si>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</si>
  <si>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</si>
  <si>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</si>
  <si>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</si>
  <si>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</si>
  <si>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</si>
  <si>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</si>
  <si>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</si>
  <si>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</si>
  <si>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</si>
  <si>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</si>
  <si>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</si>
  <si>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</si>
  <si>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</si>
  <si>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</si>
  <si>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</si>
  <si>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</si>
  <si>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</si>
  <si>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</si>
  <si>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</si>
  <si>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</si>
  <si>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</si>
  <si>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</si>
  <si>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</si>
  <si>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</si>
  <si>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</si>
  <si>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</si>
  <si>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</si>
  <si>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</si>
  <si>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</si>
  <si>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</si>
  <si>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</si>
  <si>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</si>
  <si>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</si>
  <si>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</si>
  <si>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</si>
  <si>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</si>
  <si>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</si>
  <si>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</si>
  <si>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</si>
  <si>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</si>
  <si>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</si>
  <si>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</si>
  <si>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</si>
  <si>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</si>
  <si>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</si>
  <si>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</si>
  <si>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</si>
  <si>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</si>
  <si>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</si>
  <si>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</si>
  <si>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</si>
  <si>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</si>
  <si>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</si>
  <si>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</si>
  <si>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</si>
  <si>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</si>
  <si>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</si>
  <si>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</si>
  <si>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</si>
  <si>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</si>
  <si>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</si>
  <si>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</si>
  <si>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</si>
  <si>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</si>
  <si>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</si>
  <si>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</si>
  <si>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</si>
  <si>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</si>
  <si>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</si>
  <si>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</si>
  <si>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</si>
  <si>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</si>
  <si>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</si>
  <si>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</si>
  <si>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</si>
  <si>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</si>
  <si>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</si>
  <si>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</si>
  <si>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</si>
  <si>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</si>
  <si>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</si>
  <si>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</si>
  <si>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</si>
  <si>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</si>
  <si>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</si>
  <si>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</si>
  <si>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</si>
  <si>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</si>
  <si>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</si>
  <si>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</si>
  <si>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</si>
  <si>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</si>
  <si>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</si>
  <si>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</si>
  <si>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</si>
  <si>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</si>
  <si>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</si>
  <si>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</si>
  <si>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</si>
  <si>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</si>
  <si>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</si>
  <si>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</si>
  <si>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</si>
  <si>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</si>
  <si>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</si>
  <si>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</si>
  <si>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</si>
  <si>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</si>
  <si>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</si>
  <si>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</si>
  <si>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</si>
  <si>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</si>
  <si>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</si>
  <si>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</si>
  <si>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</si>
  <si>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</si>
  <si>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</si>
  <si>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</si>
  <si>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</si>
  <si>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</si>
  <si>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</si>
  <si>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</si>
  <si>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</si>
  <si>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</si>
  <si>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</si>
  <si>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</si>
  <si>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</si>
  <si>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</si>
  <si>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</si>
  <si>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</si>
  <si>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</si>
  <si>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</si>
  <si>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</si>
  <si>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</si>
  <si>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</si>
  <si>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</si>
  <si>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</si>
  <si>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</si>
  <si>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</si>
  <si>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</si>
  <si>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</si>
  <si>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</si>
  <si>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</si>
  <si>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</si>
  <si>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</si>
  <si>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</si>
  <si>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</si>
  <si>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</si>
  <si>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</si>
  <si>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</si>
  <si>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</si>
  <si>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</si>
  <si>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</si>
  <si>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</si>
  <si>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</si>
  <si>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</si>
  <si>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</si>
  <si>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</si>
  <si>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</si>
  <si>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</si>
  <si>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</si>
  <si>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</si>
  <si>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</si>
  <si>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</si>
  <si>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</si>
  <si>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</si>
  <si>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</si>
  <si>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</si>
  <si>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</si>
  <si>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</si>
  <si>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</si>
  <si>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</si>
  <si>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</si>
  <si>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</si>
  <si>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</si>
  <si>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</si>
  <si>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</si>
  <si>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</si>
  <si>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</si>
  <si>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</si>
  <si>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</si>
  <si>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</si>
  <si>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</si>
  <si>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</si>
  <si>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</si>
  <si>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</si>
  <si>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</si>
  <si>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</si>
  <si>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</si>
  <si>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</si>
  <si>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</si>
  <si>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</si>
  <si>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</si>
  <si>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</si>
  <si>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</si>
  <si>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</si>
  <si>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</si>
  <si>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</si>
  <si>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</si>
  <si>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</si>
  <si>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</si>
  <si>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</si>
  <si>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</si>
  <si>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</si>
  <si>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</si>
  <si>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</si>
  <si>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</si>
  <si>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</si>
  <si>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</si>
  <si>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</si>
  <si>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</si>
  <si>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</si>
  <si>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</si>
  <si>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</si>
  <si>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</si>
  <si>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</si>
  <si>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</si>
  <si>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</si>
  <si>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</si>
  <si>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</si>
  <si>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</si>
  <si>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</si>
  <si>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</si>
  <si>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</si>
  <si>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</si>
  <si>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</si>
  <si>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</si>
  <si>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</si>
  <si>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</si>
  <si>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</si>
  <si>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</si>
  <si>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</si>
  <si>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</si>
  <si>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</si>
  <si>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</si>
  <si>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</si>
  <si>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</si>
  <si>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</si>
  <si>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</si>
  <si>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</si>
  <si>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</si>
  <si>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</si>
  <si>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</si>
  <si>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</si>
  <si>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</si>
  <si>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</si>
  <si>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</si>
  <si>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</si>
  <si>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</si>
  <si>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</si>
  <si>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</si>
  <si>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</si>
  <si>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</si>
  <si>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</si>
  <si>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</si>
  <si>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</si>
  <si>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</si>
  <si>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</si>
  <si>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</si>
  <si>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</si>
  <si>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</si>
  <si>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</si>
  <si>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</si>
  <si>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</si>
  <si>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</si>
  <si>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</si>
  <si>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</si>
  <si>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</si>
  <si>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</si>
  <si>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</si>
  <si>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</si>
  <si>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</si>
  <si>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</si>
  <si>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</si>
  <si>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</si>
  <si>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</si>
  <si>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</si>
  <si>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</si>
  <si>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</si>
  <si>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</si>
  <si>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</si>
  <si>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</si>
  <si>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</si>
  <si>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</si>
  <si>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</si>
  <si>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</si>
  <si>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</si>
  <si>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</si>
  <si>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</si>
  <si>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</si>
  <si>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</si>
  <si>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</si>
  <si>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</si>
  <si>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</si>
  <si>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</si>
  <si>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</si>
  <si>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</si>
  <si>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</si>
  <si>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</si>
  <si>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</si>
  <si>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</si>
  <si>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</si>
  <si>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</si>
  <si>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</si>
  <si>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</si>
  <si>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</si>
  <si>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</si>
  <si>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</si>
  <si>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</si>
  <si>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</si>
  <si>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</si>
  <si>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</si>
  <si>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</si>
  <si>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</si>
  <si>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</si>
  <si>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</si>
  <si>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</si>
  <si>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</si>
  <si>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</si>
  <si>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</si>
  <si>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</si>
  <si>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</si>
  <si>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</si>
  <si>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</si>
  <si>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</si>
  <si>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</si>
  <si>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</si>
  <si>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</si>
  <si>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</si>
  <si>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</si>
  <si>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</si>
  <si>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</si>
  <si>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</si>
  <si>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</si>
  <si>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</si>
  <si>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</si>
  <si>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</si>
  <si>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</si>
  <si>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</si>
  <si>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</si>
  <si>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</si>
  <si>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</si>
  <si>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</si>
  <si>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</si>
  <si>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</si>
  <si>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</si>
  <si>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</si>
  <si>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</si>
  <si>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</si>
  <si>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</si>
  <si>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</si>
  <si>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</si>
  <si>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</si>
  <si>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</si>
  <si>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</si>
  <si>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</si>
  <si>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</si>
  <si>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</si>
  <si>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</si>
  <si>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</si>
  <si>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</si>
  <si>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</si>
  <si>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</si>
  <si>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</si>
  <si>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</si>
  <si>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</si>
  <si>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</si>
  <si>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</si>
  <si>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</si>
  <si>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</si>
  <si>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</si>
  <si>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</si>
  <si>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</si>
  <si>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</si>
  <si>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</si>
  <si>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</si>
  <si>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</si>
  <si>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</si>
  <si>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</si>
  <si>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</si>
  <si>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</si>
  <si>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</si>
  <si>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</si>
  <si>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</si>
  <si>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</si>
  <si>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</si>
  <si>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</si>
  <si>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</si>
  <si>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</si>
  <si>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</si>
  <si>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</si>
  <si>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</si>
  <si>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</si>
  <si>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</si>
  <si>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</si>
  <si>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</si>
  <si>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</si>
  <si>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</si>
  <si>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</si>
  <si>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</si>
  <si>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</si>
  <si>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</si>
  <si>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</si>
  <si>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</si>
  <si>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</si>
  <si>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</si>
  <si>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</si>
  <si>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</si>
  <si>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</si>
  <si>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</si>
  <si>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</si>
  <si>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</si>
  <si>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</si>
  <si>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</si>
  <si>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</si>
  <si>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</si>
  <si>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</si>
  <si>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</si>
  <si>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</si>
  <si>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</si>
  <si>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</si>
  <si>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</si>
  <si>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</si>
  <si>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</si>
  <si>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</si>
  <si>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</si>
  <si>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</si>
  <si>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</si>
  <si>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</si>
  <si>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</si>
  <si>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</si>
  <si>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</si>
  <si>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</si>
  <si>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</si>
  <si>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</si>
  <si>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</si>
  <si>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</si>
  <si>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</si>
  <si>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</si>
  <si>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</si>
  <si>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</si>
  <si>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</si>
  <si>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</si>
  <si>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</si>
  <si>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</si>
  <si>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</si>
  <si>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</si>
  <si>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</si>
  <si>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</si>
  <si>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</si>
  <si>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</si>
  <si>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</si>
  <si>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</si>
  <si>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</si>
  <si>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</si>
  <si>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</si>
  <si>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</si>
  <si>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</si>
  <si>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</si>
  <si>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</si>
  <si>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</si>
  <si>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</si>
  <si>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</si>
  <si>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</si>
  <si>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</si>
  <si>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</si>
  <si>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</si>
  <si>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</si>
  <si>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</si>
  <si>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</si>
  <si>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</si>
  <si>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</si>
  <si>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</si>
  <si>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</si>
  <si>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</si>
  <si>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</si>
  <si>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</si>
  <si>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</si>
  <si>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</si>
  <si>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</si>
  <si>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</si>
  <si>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</si>
  <si>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</si>
  <si>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</si>
  <si>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</si>
  <si>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</si>
  <si>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</si>
  <si>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</si>
  <si>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</si>
  <si>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</si>
  <si>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</si>
  <si>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</si>
  <si>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</si>
  <si>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</si>
  <si>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</si>
  <si>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</si>
  <si>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</si>
  <si>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</si>
  <si>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</si>
  <si>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</si>
  <si>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</si>
  <si>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</si>
  <si>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</si>
  <si>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</si>
  <si>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</si>
  <si>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</si>
  <si>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</si>
  <si>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</si>
  <si>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</si>
  <si>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</si>
  <si>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</si>
  <si>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</si>
  <si>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</si>
  <si>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</si>
  <si>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</si>
  <si>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</si>
  <si>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</si>
  <si>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</si>
  <si>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</si>
  <si>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</si>
  <si>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</si>
  <si>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</si>
  <si>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</si>
  <si>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</si>
  <si>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</si>
  <si>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</si>
  <si>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</si>
  <si>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</si>
  <si>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</si>
  <si>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</si>
  <si>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</si>
  <si>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</si>
  <si>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</si>
  <si>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</si>
  <si>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</si>
  <si>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</si>
  <si>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</si>
  <si>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</si>
  <si>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</si>
  <si>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</si>
  <si>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</si>
  <si>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</si>
  <si>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</si>
  <si>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</si>
  <si>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</si>
  <si>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</si>
  <si>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</si>
  <si>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</si>
  <si>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</si>
  <si>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</si>
  <si>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</si>
  <si>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</si>
  <si>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</si>
  <si>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</si>
  <si>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</si>
  <si>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</si>
  <si>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</si>
  <si>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</si>
  <si>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</si>
  <si>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</si>
  <si>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</si>
  <si>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</si>
  <si>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</si>
  <si>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</si>
  <si>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</si>
  <si>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</si>
  <si>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</si>
  <si>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</si>
  <si>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</si>
  <si>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</si>
  <si>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</si>
  <si>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</si>
  <si>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</si>
  <si>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</si>
  <si>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</si>
  <si>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</si>
  <si>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</si>
  <si>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</si>
  <si>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</si>
  <si>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</si>
  <si>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</si>
  <si>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</si>
  <si>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</si>
  <si>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</si>
  <si>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</si>
  <si>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</si>
  <si>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</si>
  <si>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</si>
  <si>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</si>
  <si>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</si>
  <si>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</si>
  <si>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</si>
  <si>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</si>
  <si>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</si>
  <si>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</si>
  <si>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</si>
  <si>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</si>
  <si>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</si>
  <si>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</si>
  <si>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</si>
  <si>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</si>
  <si>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</si>
  <si>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</si>
  <si>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</si>
  <si>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</si>
  <si>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</si>
  <si>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</si>
  <si>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</si>
  <si>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</si>
  <si>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</si>
  <si>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</si>
  <si>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</si>
  <si>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</si>
  <si>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</si>
  <si>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</si>
  <si>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</si>
  <si>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</si>
  <si>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</si>
  <si>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</si>
  <si>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</si>
  <si>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</si>
  <si>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</si>
  <si>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</si>
  <si>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</si>
  <si>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</si>
  <si>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</si>
  <si>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</si>
  <si>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</si>
  <si>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</si>
  <si>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</si>
  <si>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</si>
  <si>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</si>
  <si>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</si>
  <si>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</si>
  <si>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</si>
  <si>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</si>
  <si>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</si>
  <si>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</si>
  <si>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</si>
  <si>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</si>
  <si>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</si>
  <si>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</si>
  <si>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</si>
  <si>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</si>
  <si>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</si>
  <si>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</si>
  <si>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</si>
  <si>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</si>
  <si>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</si>
  <si>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</si>
  <si>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</si>
  <si>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</si>
  <si>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</si>
  <si>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</si>
  <si>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</si>
  <si>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</si>
  <si>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</si>
  <si>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</si>
  <si>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</si>
  <si>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</si>
  <si>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</si>
  <si>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</si>
  <si>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</si>
  <si>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</si>
  <si>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</si>
  <si>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</si>
  <si>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</si>
  <si>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</si>
  <si>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</si>
  <si>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</si>
  <si>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</si>
  <si>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</si>
  <si>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</si>
  <si>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</si>
  <si>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</si>
  <si>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</si>
  <si>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</si>
  <si>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</si>
  <si>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</si>
  <si>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</si>
  <si>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</si>
  <si>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</si>
  <si>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</si>
  <si>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</si>
  <si>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</si>
  <si>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</si>
  <si>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</si>
  <si>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</si>
  <si>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</si>
  <si>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</si>
  <si>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</si>
  <si>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</si>
  <si>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</si>
  <si>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</si>
  <si>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</si>
  <si>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</si>
  <si>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</si>
  <si>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</si>
  <si>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</si>
  <si>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</si>
  <si>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</si>
  <si>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</si>
  <si>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</si>
  <si>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</si>
  <si>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</si>
  <si>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</si>
  <si>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</si>
  <si>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</si>
  <si>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</si>
  <si>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</si>
  <si>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</si>
  <si>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</si>
  <si>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</si>
  <si>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</si>
  <si>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</si>
  <si>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</si>
  <si>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</si>
  <si>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</si>
  <si>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</si>
  <si>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</si>
  <si>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</si>
  <si>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</si>
  <si>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</si>
  <si>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</si>
  <si>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</si>
  <si>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</si>
  <si>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</si>
  <si>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</si>
  <si>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</si>
  <si>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</si>
  <si>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</si>
  <si>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</si>
  <si>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</si>
  <si>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</si>
  <si>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</si>
  <si>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</si>
  <si>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</si>
  <si>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</si>
  <si>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</si>
  <si>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</si>
  <si>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</si>
  <si>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</si>
  <si>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</si>
  <si>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</si>
  <si>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</si>
  <si>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</si>
  <si>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</si>
  <si>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</si>
  <si>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</si>
  <si>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</si>
  <si>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</si>
  <si>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</si>
  <si>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</si>
  <si>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</si>
  <si>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</si>
  <si>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</si>
  <si>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</si>
  <si>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</si>
  <si>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</si>
  <si>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</si>
  <si>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</si>
  <si>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</si>
  <si>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</si>
  <si>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</si>
  <si>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</si>
  <si>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</si>
  <si>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</si>
  <si>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</si>
  <si>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</si>
  <si>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</si>
  <si>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</si>
  <si>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</si>
  <si>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</si>
  <si>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</si>
  <si>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</si>
  <si>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</si>
  <si>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</si>
  <si>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</si>
  <si>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</si>
  <si>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</si>
  <si>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</si>
  <si>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</si>
  <si>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</si>
  <si>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</si>
  <si>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</si>
  <si>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</si>
  <si>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</si>
  <si>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</si>
  <si>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</si>
  <si>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</si>
  <si>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</si>
  <si>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</si>
  <si>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</si>
  <si>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</si>
  <si>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</si>
  <si>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</si>
  <si>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</si>
  <si>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</si>
  <si>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</si>
  <si>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</si>
  <si>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</si>
  <si>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</si>
  <si>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</si>
  <si>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</si>
  <si>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</si>
  <si>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</si>
  <si>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</si>
  <si>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</si>
  <si>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</si>
  <si>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</si>
  <si>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</si>
  <si>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</si>
  <si>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</si>
  <si>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</si>
  <si>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</si>
  <si>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</si>
  <si>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</si>
  <si>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</si>
  <si>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</si>
  <si>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</si>
  <si>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</si>
  <si>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</si>
  <si>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</si>
  <si>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</si>
  <si>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</si>
  <si>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</si>
  <si>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</si>
  <si>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</si>
  <si>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</si>
  <si>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</si>
  <si>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</si>
  <si>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</si>
  <si>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</si>
  <si>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</si>
  <si>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</si>
  <si>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</si>
  <si>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</si>
  <si>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</si>
  <si>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</si>
  <si>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</si>
  <si>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</si>
  <si>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</si>
  <si>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</si>
  <si>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</si>
  <si>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</si>
  <si>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</si>
  <si>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</si>
  <si>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</si>
  <si>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</si>
  <si>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</si>
  <si>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</si>
  <si>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</si>
  <si>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</si>
  <si>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</si>
  <si>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</si>
  <si>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</si>
  <si>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</si>
  <si>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</si>
  <si>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</si>
  <si>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</si>
  <si>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</si>
  <si>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</si>
  <si>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</si>
  <si>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</si>
  <si>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</si>
  <si>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</si>
  <si>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</si>
  <si>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</si>
  <si>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</si>
  <si>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</si>
  <si>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</si>
  <si>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</si>
  <si>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</si>
  <si>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</si>
  <si>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</si>
  <si>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</si>
  <si>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</si>
  <si>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</si>
  <si>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</si>
  <si>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</si>
  <si>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</si>
  <si>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</si>
  <si>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</si>
  <si>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</si>
  <si>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</si>
  <si>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</si>
  <si>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</si>
  <si>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</si>
  <si>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</si>
  <si>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</si>
  <si>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</si>
  <si>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</si>
  <si>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</si>
  <si>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</si>
  <si>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</si>
  <si>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</si>
  <si>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</si>
  <si>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</si>
  <si>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</si>
  <si>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</si>
  <si>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</si>
  <si>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</si>
  <si>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</si>
  <si>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</si>
  <si>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</si>
  <si>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</si>
  <si>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</si>
  <si>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</si>
  <si>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</si>
  <si>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</si>
  <si>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</si>
  <si>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</si>
  <si>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</si>
  <si>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</si>
  <si>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</si>
  <si>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</si>
  <si>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</si>
  <si>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</si>
  <si>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</si>
  <si>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</si>
  <si>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</si>
  <si>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</si>
  <si>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</si>
  <si>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</si>
  <si>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</si>
  <si>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</si>
  <si>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</si>
  <si>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</si>
  <si>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</si>
  <si>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</si>
  <si>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</si>
  <si>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</si>
  <si>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</si>
  <si>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</si>
  <si>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</si>
  <si>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</si>
  <si>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</si>
  <si>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</si>
  <si>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</si>
  <si>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</si>
  <si>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</si>
  <si>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</si>
  <si>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</si>
  <si>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</si>
  <si>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</si>
  <si>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</si>
  <si>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</si>
  <si>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</si>
  <si>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</si>
  <si>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</si>
  <si>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</si>
  <si>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</si>
  <si>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</si>
  <si>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</si>
  <si>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</si>
  <si>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</si>
  <si>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</si>
  <si>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</si>
  <si>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</si>
  <si>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</si>
  <si>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</si>
  <si>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</si>
  <si>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</si>
  <si>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</si>
  <si>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</si>
  <si>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</si>
  <si>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</si>
  <si>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</si>
  <si>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</si>
  <si>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</si>
  <si>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</si>
  <si>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</si>
  <si>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</si>
  <si>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</si>
  <si>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</si>
  <si>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</si>
  <si>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</si>
  <si>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</si>
  <si>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</si>
  <si>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</si>
  <si>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</si>
  <si>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</si>
  <si>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</si>
  <si>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</si>
  <si>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</si>
  <si>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</si>
  <si>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</si>
  <si>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</si>
  <si>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</si>
  <si>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</si>
  <si>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</si>
  <si>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</si>
  <si>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</si>
  <si>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</si>
  <si>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</si>
  <si>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</si>
  <si>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</si>
  <si>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</si>
  <si>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</si>
  <si>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</si>
  <si>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</si>
  <si>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</si>
  <si>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</si>
  <si>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</si>
  <si>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</si>
  <si>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</si>
  <si>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</si>
  <si>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</si>
  <si>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</si>
  <si>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</si>
  <si>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</si>
  <si>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</si>
  <si>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</si>
  <si>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</si>
  <si>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</si>
  <si>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</si>
  <si>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</si>
  <si>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</si>
  <si>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</si>
  <si>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</si>
  <si>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</si>
  <si>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</si>
  <si>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</si>
  <si>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</si>
  <si>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</si>
  <si>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</si>
  <si>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</si>
  <si>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</si>
  <si>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</si>
  <si>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</si>
  <si>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</si>
  <si>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</si>
  <si>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</si>
  <si>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</si>
  <si>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</si>
  <si>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</si>
  <si>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</si>
  <si>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</si>
  <si>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</si>
  <si>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</si>
  <si>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</si>
  <si>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</si>
  <si>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</si>
  <si>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</si>
  <si>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</si>
  <si>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</si>
  <si>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</si>
  <si>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</si>
  <si>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</si>
  <si>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</si>
  <si>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</si>
  <si>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</si>
  <si>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</si>
  <si>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</si>
  <si>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</si>
  <si>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</si>
  <si>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</si>
  <si>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</si>
  <si>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</si>
  <si>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</si>
  <si>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</si>
  <si>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</si>
  <si>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</si>
  <si>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</si>
  <si>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</si>
  <si>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</si>
  <si>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</si>
  <si>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</si>
  <si>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</si>
  <si>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</si>
  <si>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</si>
  <si>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</si>
  <si>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</si>
  <si>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</si>
  <si>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</si>
  <si>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</si>
  <si>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</si>
  <si>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</si>
  <si>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</si>
  <si>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</si>
  <si>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</si>
  <si>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</si>
  <si>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</si>
  <si>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</si>
  <si>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</si>
  <si>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</si>
  <si>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</si>
  <si>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</si>
  <si>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</si>
  <si>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</si>
  <si>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</si>
  <si>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</si>
  <si>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</si>
  <si>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</si>
  <si>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</si>
  <si>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</si>
  <si>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</si>
  <si>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</si>
  <si>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</si>
  <si>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</si>
  <si>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</si>
  <si>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</si>
  <si>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</si>
  <si>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</si>
  <si>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</si>
  <si>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</si>
  <si>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</si>
  <si>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</si>
  <si>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</si>
  <si>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</si>
  <si>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</si>
  <si>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</si>
  <si>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</si>
  <si>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</si>
  <si>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</si>
  <si>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</si>
  <si>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</si>
  <si>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</si>
  <si>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</si>
  <si>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</si>
  <si>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</si>
  <si>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</si>
  <si>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</si>
  <si>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</si>
  <si>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</si>
  <si>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</si>
  <si>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</si>
  <si>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</si>
  <si>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</si>
  <si>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</si>
  <si>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</si>
  <si>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</si>
  <si>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</si>
  <si>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</si>
  <si>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</si>
  <si>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</si>
  <si>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</si>
  <si>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</si>
  <si>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</si>
  <si>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</si>
  <si>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</si>
  <si>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</si>
  <si>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</si>
  <si>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</si>
  <si>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</si>
  <si>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</si>
  <si>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</si>
  <si>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</si>
  <si>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</si>
  <si>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</si>
  <si>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</si>
  <si>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</si>
  <si>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</si>
  <si>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</si>
  <si>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</si>
  <si>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</si>
  <si>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</si>
  <si>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</si>
  <si>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</si>
  <si>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</si>
  <si>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</si>
  <si>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</si>
  <si>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</si>
  <si>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</si>
  <si>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</si>
  <si>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</si>
  <si>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</si>
  <si>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</si>
  <si>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</si>
  <si>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</si>
  <si>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</si>
  <si>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</si>
  <si>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</si>
  <si>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</si>
  <si>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</si>
  <si>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</si>
  <si>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</si>
  <si>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</si>
  <si>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</si>
  <si>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</si>
  <si>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</si>
  <si>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</si>
  <si>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</si>
  <si>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</si>
  <si>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</si>
  <si>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</si>
  <si>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</si>
  <si>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</si>
  <si>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</si>
  <si>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</si>
  <si>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</si>
  <si>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</si>
  <si>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</si>
  <si>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</si>
  <si>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</si>
  <si>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</si>
  <si>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</si>
  <si>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</si>
  <si>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</si>
  <si>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</si>
  <si>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</si>
  <si>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</si>
  <si>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</si>
  <si>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</si>
  <si>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</si>
  <si>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</si>
  <si>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</si>
  <si>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</si>
  <si>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</si>
  <si>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</si>
  <si>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</si>
  <si>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</si>
  <si>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</si>
  <si>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</si>
  <si>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</si>
  <si>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</si>
  <si>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</si>
  <si>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</si>
  <si>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</si>
  <si>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</si>
  <si>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</si>
  <si>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</si>
  <si>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</si>
  <si>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</si>
  <si>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</si>
  <si>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</si>
  <si>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</si>
  <si>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</si>
  <si>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</si>
  <si>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</si>
  <si>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</si>
  <si>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</si>
  <si>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</si>
  <si>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</si>
  <si>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</si>
  <si>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</si>
  <si>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</si>
  <si>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</si>
  <si>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</si>
  <si>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</si>
  <si>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</si>
  <si>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</si>
  <si>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</si>
  <si>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</si>
  <si>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</si>
  <si>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</si>
  <si>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</si>
  <si>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</si>
  <si>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</si>
  <si>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</si>
  <si>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</si>
  <si>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</si>
  <si>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</si>
  <si>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</si>
  <si>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</si>
  <si>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</si>
  <si>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</si>
  <si>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</si>
  <si>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</si>
  <si>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</si>
  <si>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</si>
  <si>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</si>
  <si>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</si>
  <si>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</si>
  <si>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</si>
  <si>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</si>
  <si>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</si>
  <si>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</si>
  <si>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</si>
  <si>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</si>
  <si>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</si>
  <si>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</si>
  <si>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</si>
  <si>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</si>
  <si>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</si>
  <si>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</si>
  <si>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</si>
  <si>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</si>
  <si>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</si>
  <si>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</si>
  <si>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</si>
  <si>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</si>
  <si>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</si>
  <si>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</si>
  <si>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</si>
  <si>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</si>
  <si>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</si>
  <si>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</si>
  <si>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</si>
  <si>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</si>
  <si>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</si>
  <si>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</si>
  <si>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</si>
  <si>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</si>
  <si>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</si>
  <si>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</si>
  <si>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</si>
  <si>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</si>
  <si>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</si>
  <si>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</si>
  <si>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</si>
  <si>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</si>
  <si>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</si>
  <si>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</si>
  <si>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</si>
  <si>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</si>
  <si>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</si>
  <si>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</si>
  <si>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</si>
  <si>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</si>
  <si>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</si>
  <si>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</si>
  <si>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</si>
  <si>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</si>
  <si>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</si>
  <si>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</si>
  <si>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</si>
  <si>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</si>
  <si>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</si>
  <si>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</si>
  <si>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</si>
  <si>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</si>
  <si>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</si>
  <si>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</si>
  <si>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</si>
  <si>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</si>
  <si>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</si>
  <si>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</si>
  <si>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</si>
  <si>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</si>
  <si>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</si>
  <si>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</si>
  <si>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</si>
  <si>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</si>
  <si>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</si>
  <si>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</si>
  <si>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</si>
  <si>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</si>
  <si>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</si>
  <si>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</si>
  <si>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</si>
  <si>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</si>
  <si>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</si>
  <si>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</si>
  <si>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</si>
  <si>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</si>
  <si>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</si>
  <si>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</si>
  <si>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</si>
  <si>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</si>
  <si>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</si>
  <si>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</si>
  <si>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</si>
  <si>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</si>
  <si>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</si>
  <si>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</si>
  <si>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</si>
  <si>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</si>
  <si>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</si>
  <si>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</si>
  <si>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</si>
  <si>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</si>
  <si>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</si>
  <si>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</si>
  <si>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</si>
  <si>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</si>
  <si>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</si>
  <si>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</si>
  <si>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</si>
  <si>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</si>
  <si>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</si>
  <si>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</si>
  <si>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</si>
  <si>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</si>
  <si>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</si>
  <si>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</si>
  <si>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</si>
  <si>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</si>
  <si>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</si>
  <si>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</si>
  <si>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</si>
  <si>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</si>
  <si>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</si>
  <si>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</si>
  <si>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</si>
  <si>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</si>
  <si>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</si>
  <si>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</si>
  <si>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</si>
  <si>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</si>
  <si>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</si>
  <si>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</si>
  <si>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</si>
  <si>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</si>
  <si>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</si>
  <si>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</si>
  <si>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</si>
  <si>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</si>
  <si>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</si>
  <si>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</si>
  <si>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</si>
  <si>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</si>
  <si>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</si>
  <si>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</si>
  <si>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</si>
  <si>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</si>
  <si>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</si>
  <si>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</si>
  <si>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</si>
  <si>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</si>
  <si>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</si>
  <si>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</si>
  <si>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</si>
  <si>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</si>
  <si>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</si>
  <si>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</si>
  <si>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</si>
  <si>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</si>
  <si>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</si>
  <si>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</si>
  <si>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</si>
  <si>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</si>
  <si>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</si>
  <si>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</si>
  <si>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</si>
  <si>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</si>
  <si>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</si>
  <si>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</si>
  <si>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</si>
  <si>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</si>
  <si>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</si>
  <si>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</si>
  <si>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</si>
  <si>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</si>
  <si>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</si>
  <si>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</si>
  <si>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</si>
  <si>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</si>
  <si>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</si>
  <si>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</si>
  <si>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</si>
  <si>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</si>
  <si>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</si>
  <si>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</si>
  <si>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</si>
  <si>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</si>
  <si>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</si>
  <si>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</si>
  <si>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</si>
  <si>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</si>
  <si>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</si>
  <si>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</si>
  <si>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</si>
  <si>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</si>
  <si>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</si>
  <si>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</si>
  <si>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</si>
  <si>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</si>
  <si>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</si>
  <si>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</si>
  <si>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</si>
  <si>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</si>
  <si>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</si>
  <si>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</si>
  <si>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</si>
  <si>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</si>
  <si>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</si>
  <si>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</si>
  <si>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</si>
  <si>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</si>
  <si>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</si>
  <si>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</si>
  <si>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</si>
  <si>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</si>
  <si>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</si>
  <si>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</si>
  <si>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</si>
  <si>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</si>
  <si>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</si>
  <si>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</si>
  <si>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</si>
  <si>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</si>
  <si>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</si>
  <si>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</si>
  <si>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</si>
  <si>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</si>
  <si>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</si>
  <si>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</si>
  <si>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</si>
  <si>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</si>
  <si>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</si>
  <si>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</si>
  <si>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</si>
  <si>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</si>
  <si>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</si>
  <si>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</si>
  <si>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</si>
  <si>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</si>
  <si>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</si>
  <si>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</si>
  <si>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</si>
  <si>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</si>
  <si>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</si>
  <si>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</si>
  <si>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</si>
  <si>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</si>
  <si>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</si>
  <si>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</si>
  <si>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</si>
  <si>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</si>
  <si>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</si>
  <si>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</si>
  <si>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</si>
  <si>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</si>
  <si>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</si>
  <si>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</si>
  <si>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</si>
  <si>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</si>
  <si>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</si>
  <si>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</si>
  <si>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</si>
  <si>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</si>
  <si>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</si>
  <si>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</si>
  <si>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</si>
  <si>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</si>
  <si>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</si>
  <si>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</si>
  <si>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</si>
  <si>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</si>
  <si>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</si>
  <si>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</si>
  <si>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</si>
  <si>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</si>
  <si>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</si>
  <si>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</si>
  <si>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</si>
  <si>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</si>
  <si>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</si>
  <si>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</si>
  <si>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</si>
  <si>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</si>
  <si>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</si>
  <si>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</si>
  <si>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</si>
  <si>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</si>
  <si>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</si>
  <si>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</si>
  <si>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</si>
  <si>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</si>
  <si>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</si>
  <si>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</si>
  <si>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</si>
  <si>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</si>
  <si>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</si>
  <si>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</si>
  <si>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</si>
  <si>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</si>
  <si>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</si>
  <si>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</si>
  <si>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</si>
  <si>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</si>
  <si>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</si>
  <si>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</si>
  <si>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</si>
  <si>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</si>
  <si>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</si>
  <si>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</si>
  <si>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</si>
  <si>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</si>
  <si>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</si>
  <si>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</si>
  <si>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</si>
  <si>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</si>
  <si>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</si>
  <si>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</si>
  <si>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</si>
  <si>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</si>
  <si>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</si>
  <si>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</si>
  <si>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</si>
  <si>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</si>
  <si>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</si>
  <si>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</si>
  <si>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</si>
  <si>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</si>
  <si>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</si>
  <si>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</si>
  <si>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</si>
  <si>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</si>
  <si>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</si>
  <si>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</si>
  <si>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</si>
  <si>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</si>
  <si>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</si>
  <si>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</si>
  <si>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</si>
  <si>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</si>
  <si>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</si>
  <si>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</si>
  <si>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</si>
  <si>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</si>
  <si>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</si>
  <si>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</si>
  <si>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</si>
  <si>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</si>
  <si>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</si>
  <si>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</si>
  <si>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</si>
  <si>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</si>
  <si>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</si>
  <si>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</si>
  <si>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</si>
  <si>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</si>
  <si>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</si>
  <si>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</si>
  <si>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</si>
  <si>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</si>
  <si>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</si>
  <si>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</si>
  <si>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</si>
  <si>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</si>
  <si>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</si>
  <si>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</si>
  <si>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</si>
  <si>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</si>
  <si>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</si>
  <si>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</si>
  <si>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</si>
  <si>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</si>
  <si>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</si>
  <si>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</si>
  <si>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</si>
  <si>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</si>
  <si>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</si>
  <si>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</si>
  <si>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</si>
  <si>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</si>
  <si>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</si>
  <si>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</si>
  <si>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</si>
  <si>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</si>
  <si>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</si>
  <si>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</si>
  <si>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</si>
  <si>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</si>
  <si>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</si>
  <si>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</si>
  <si>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</si>
  <si>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</si>
  <si>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</si>
  <si>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</si>
  <si>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</si>
  <si>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</si>
  <si>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</si>
  <si>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</si>
  <si>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</si>
  <si>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</si>
  <si>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</si>
  <si>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</si>
  <si>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</si>
  <si>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</si>
  <si>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</si>
  <si>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</si>
  <si>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</si>
  <si>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</si>
  <si>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</si>
  <si>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</si>
  <si>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</si>
  <si>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</si>
  <si>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</si>
  <si>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</si>
  <si>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</si>
  <si>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</si>
  <si>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</si>
  <si>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</si>
  <si>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</si>
  <si>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</si>
  <si>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</si>
  <si>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</si>
  <si>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</si>
  <si>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</si>
  <si>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</si>
  <si>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</si>
  <si>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</si>
  <si>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</si>
  <si>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</si>
  <si>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</si>
  <si>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</si>
  <si>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</si>
  <si>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</si>
  <si>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</si>
  <si>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</si>
  <si>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</si>
  <si>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</si>
  <si>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</si>
  <si>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</si>
  <si>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</si>
  <si>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</si>
  <si>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</si>
  <si>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</si>
  <si>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</si>
  <si>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</si>
  <si>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</si>
  <si>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</si>
  <si>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</si>
  <si>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</si>
  <si>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</si>
  <si>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</si>
  <si>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</si>
  <si>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</si>
  <si>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</si>
  <si>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</si>
  <si>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</si>
  <si>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</si>
  <si>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</si>
  <si>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</si>
  <si>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</si>
  <si>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</si>
  <si>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</si>
  <si>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</si>
  <si>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</si>
  <si>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</si>
  <si>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</si>
  <si>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</si>
  <si>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</si>
  <si>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</si>
  <si>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</si>
  <si>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</si>
  <si>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</si>
  <si>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</si>
  <si>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</si>
  <si>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</si>
  <si>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</si>
  <si>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</si>
  <si>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</si>
  <si>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</si>
  <si>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</si>
  <si>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</si>
  <si>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</si>
  <si>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</si>
  <si>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</si>
  <si>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</si>
  <si>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</si>
  <si>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</si>
  <si>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</si>
  <si>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</si>
  <si>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</si>
  <si>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</si>
  <si>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</si>
  <si>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</si>
  <si>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</si>
  <si>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</si>
  <si>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</si>
  <si>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</si>
  <si>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</si>
  <si>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</si>
  <si>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</si>
  <si>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</si>
  <si>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</si>
  <si>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</si>
  <si>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</si>
  <si>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</si>
  <si>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</si>
  <si>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</si>
  <si>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</si>
  <si>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</si>
  <si>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</si>
  <si>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</si>
  <si>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</si>
  <si>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</si>
  <si>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</si>
  <si>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</si>
  <si>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</si>
  <si>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</si>
  <si>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</si>
  <si>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</si>
  <si>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</si>
  <si>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</si>
  <si>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</si>
  <si>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</si>
  <si>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</si>
  <si>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</si>
  <si>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</si>
  <si>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</si>
  <si>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</si>
  <si>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</si>
  <si>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</si>
  <si>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</si>
  <si>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</si>
  <si>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</si>
  <si>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</si>
  <si>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</si>
  <si>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</si>
  <si>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</si>
  <si>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</si>
  <si>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</si>
  <si>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</si>
  <si>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</si>
  <si>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</si>
  <si>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</si>
  <si>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</si>
  <si>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</si>
  <si>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</si>
  <si>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</si>
  <si>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</si>
  <si>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</si>
  <si>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</si>
  <si>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</si>
  <si>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</si>
  <si>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</si>
  <si>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</si>
  <si>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</si>
  <si>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</si>
  <si>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</si>
  <si>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</si>
  <si>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</si>
  <si>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</si>
  <si>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</si>
  <si>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</si>
  <si>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</si>
  <si>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</si>
  <si>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</si>
  <si>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</si>
  <si>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</si>
  <si>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</si>
  <si>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</si>
  <si>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</si>
  <si>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</si>
  <si>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</si>
  <si>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</si>
  <si>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</si>
  <si>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</si>
  <si>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</si>
  <si>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</si>
  <si>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</si>
  <si>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</si>
  <si>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</si>
  <si>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</si>
  <si>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</si>
  <si>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</si>
  <si>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</si>
  <si>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</si>
  <si>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</si>
  <si>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</si>
  <si>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</si>
  <si>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</si>
  <si>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</si>
  <si>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</si>
  <si>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</si>
  <si>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</si>
  <si>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</si>
  <si>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</si>
  <si>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</si>
  <si>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</si>
  <si>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</si>
  <si>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</si>
  <si>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</si>
  <si>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</si>
  <si>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</si>
  <si>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</si>
  <si>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</si>
  <si>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</si>
  <si>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</si>
  <si>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</si>
  <si>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</si>
  <si>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</si>
  <si>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</si>
  <si>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</si>
  <si>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</si>
  <si>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</si>
  <si>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</si>
  <si>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</si>
  <si>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</si>
  <si>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</si>
  <si>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</si>
  <si>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</si>
  <si>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</si>
  <si>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</si>
  <si>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</si>
  <si>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</si>
  <si>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</si>
  <si>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</si>
  <si>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</si>
  <si>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</si>
  <si>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</si>
  <si>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</si>
  <si>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</si>
  <si>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</si>
  <si>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</si>
  <si>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</si>
  <si>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</si>
  <si>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</si>
  <si>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</si>
  <si>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</si>
  <si>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</si>
  <si>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</si>
  <si>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</si>
  <si>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</si>
  <si>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</si>
  <si>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</si>
  <si>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</si>
  <si>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</si>
  <si>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</si>
  <si>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</si>
  <si>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</si>
  <si>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</si>
  <si>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</si>
  <si>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</si>
  <si>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</si>
  <si>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</si>
  <si>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</si>
  <si>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</si>
  <si>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</si>
  <si>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</si>
  <si>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</si>
  <si>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</si>
  <si>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</si>
  <si>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</si>
  <si>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</si>
  <si>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</si>
  <si>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</si>
  <si>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</si>
  <si>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</si>
  <si>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</si>
  <si>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</si>
  <si>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</si>
  <si>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</si>
  <si>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</si>
  <si>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</si>
  <si>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</si>
  <si>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</si>
  <si>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</si>
  <si>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</si>
  <si>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</si>
  <si>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</si>
  <si>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</si>
  <si>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</si>
  <si>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</si>
  <si>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</si>
  <si>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</si>
  <si>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</si>
  <si>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</si>
  <si>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</si>
  <si>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</si>
  <si>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</si>
  <si>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</si>
  <si>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</si>
  <si>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</si>
  <si>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</si>
  <si>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</si>
  <si>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</si>
  <si>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</si>
  <si>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</si>
  <si>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</si>
  <si>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</si>
  <si>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</si>
  <si>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</si>
  <si>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</si>
  <si>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</si>
  <si>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</si>
  <si>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</si>
  <si>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</si>
  <si>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</si>
  <si>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</si>
  <si>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</si>
  <si>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</si>
  <si>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</si>
  <si>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</si>
  <si>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</si>
  <si>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</si>
  <si>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</si>
  <si>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</si>
  <si>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</si>
  <si>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</si>
  <si>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</si>
  <si>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</si>
  <si>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</si>
  <si>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</si>
  <si>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</si>
  <si>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</si>
  <si>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</si>
  <si>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</si>
  <si>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</si>
  <si>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</si>
  <si>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</si>
  <si>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</si>
  <si>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</si>
  <si>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</si>
  <si>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</si>
  <si>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</si>
  <si>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</si>
  <si>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</si>
  <si>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</si>
  <si>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</si>
  <si>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</si>
  <si>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</si>
  <si>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</si>
  <si>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</si>
  <si>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</si>
  <si>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</si>
  <si>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</si>
  <si>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</si>
  <si>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</si>
  <si>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</si>
  <si>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</si>
  <si>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</si>
  <si>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</si>
  <si>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</si>
  <si>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</si>
  <si>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</si>
  <si>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</si>
  <si>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</si>
  <si>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</si>
  <si>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</si>
  <si>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</si>
  <si>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</si>
  <si>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</si>
  <si>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</si>
  <si>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</si>
  <si>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</si>
  <si>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</si>
  <si>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</si>
  <si>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</si>
  <si>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</si>
  <si>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</si>
  <si>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</si>
  <si>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</si>
  <si>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</si>
  <si>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</si>
  <si>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</si>
  <si>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</si>
  <si>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</si>
  <si>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</si>
  <si>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</si>
  <si>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</si>
  <si>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</si>
  <si>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</si>
  <si>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</si>
  <si>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</si>
  <si>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</si>
  <si>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</si>
  <si>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</si>
  <si>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</si>
  <si>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</si>
  <si>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</si>
  <si>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</si>
  <si>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</si>
  <si>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</si>
  <si>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</si>
  <si>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</si>
  <si>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</si>
  <si>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</si>
  <si>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</si>
  <si>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</si>
  <si>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</si>
  <si>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</si>
  <si>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</si>
  <si>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</si>
  <si>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</si>
  <si>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</si>
  <si>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</si>
  <si>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</si>
  <si>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</si>
  <si>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</si>
  <si>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</si>
  <si>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</si>
  <si>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</si>
  <si>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</si>
  <si>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</si>
  <si>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</si>
  <si>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</si>
  <si>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</si>
  <si>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</si>
  <si>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</si>
  <si>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</si>
  <si>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</si>
  <si>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</si>
  <si>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</si>
  <si>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</si>
  <si>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</si>
  <si>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</si>
  <si>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</si>
  <si>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</si>
  <si>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</si>
  <si>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</si>
  <si>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</si>
  <si>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</si>
  <si>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</si>
  <si>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</si>
  <si>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</si>
  <si>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</si>
  <si>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</si>
  <si>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</si>
  <si>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</si>
  <si>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</si>
  <si>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</si>
  <si>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</si>
  <si>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</si>
  <si>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</si>
  <si>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</si>
  <si>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</si>
  <si>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</si>
  <si>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</si>
  <si>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</si>
  <si>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</si>
  <si>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</si>
  <si>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</si>
  <si>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</si>
  <si>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</si>
  <si>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</si>
  <si>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</si>
  <si>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</si>
  <si>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</si>
  <si>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</si>
  <si>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</si>
  <si>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</si>
  <si>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</si>
  <si>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</si>
  <si>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</si>
  <si>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</si>
  <si>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</si>
  <si>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</si>
  <si>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</si>
  <si>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</si>
  <si>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</si>
  <si>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</si>
  <si>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</si>
  <si>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</si>
  <si>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</si>
  <si>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</si>
  <si>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</si>
  <si>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</si>
  <si>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</si>
  <si>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</si>
  <si>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</si>
  <si>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</si>
  <si>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</si>
  <si>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</si>
  <si>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</si>
  <si>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</si>
  <si>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</si>
  <si>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</si>
  <si>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</si>
  <si>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</si>
  <si>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</si>
  <si>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</si>
  <si>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</si>
  <si>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</si>
  <si>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</si>
  <si>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</si>
  <si>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</si>
  <si>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</si>
  <si>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</si>
  <si>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</si>
  <si>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</si>
  <si>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</si>
  <si>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</si>
  <si>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</si>
  <si>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</si>
  <si>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</si>
  <si>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</si>
  <si>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</si>
  <si>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</si>
  <si>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</si>
  <si>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</si>
  <si>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</si>
  <si>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</si>
  <si>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</si>
  <si>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</si>
  <si>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</si>
  <si>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</si>
  <si>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</si>
  <si>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</si>
  <si>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</si>
  <si>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</si>
  <si>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</si>
  <si>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</si>
  <si>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</si>
  <si>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</si>
  <si>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</si>
  <si>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</si>
  <si>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</si>
  <si>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</si>
  <si>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</si>
  <si>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</si>
  <si>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</si>
  <si>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</si>
  <si>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</si>
  <si>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</si>
  <si>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</si>
  <si>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</si>
  <si>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</si>
  <si>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</si>
  <si>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</si>
  <si>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</si>
  <si>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</si>
  <si>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</si>
  <si>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</si>
  <si>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</si>
  <si>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</si>
  <si>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</si>
  <si>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</si>
  <si>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</si>
  <si>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</si>
  <si>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</si>
  <si>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</si>
  <si>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</si>
  <si>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</si>
  <si>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</si>
  <si>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</si>
  <si>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</si>
  <si>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</si>
  <si>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</si>
  <si>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</si>
  <si>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</si>
  <si>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</si>
  <si>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</si>
  <si>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</si>
  <si>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</si>
  <si>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</si>
  <si>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</si>
  <si>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</si>
  <si>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</si>
  <si>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</si>
  <si>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</si>
  <si>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</si>
  <si>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</si>
  <si>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</si>
  <si>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</si>
  <si>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</si>
  <si>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</si>
  <si>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</si>
  <si>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</si>
  <si>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</si>
  <si>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</si>
  <si>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</si>
  <si>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</si>
  <si>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</si>
  <si>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</si>
  <si>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</si>
  <si>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</si>
  <si>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</si>
  <si>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</si>
  <si>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</si>
  <si>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</si>
  <si>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</si>
  <si>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</si>
  <si>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</si>
  <si>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</si>
  <si>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</si>
  <si>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</si>
  <si>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</si>
  <si>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</si>
  <si>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</si>
  <si>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</si>
  <si>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</si>
  <si>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</si>
  <si>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</si>
  <si>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</si>
  <si>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</si>
  <si>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</si>
  <si>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</si>
  <si>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</si>
  <si>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</si>
  <si>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</si>
  <si>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</si>
  <si>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</si>
  <si>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</si>
  <si>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</si>
  <si>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</si>
  <si>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</si>
  <si>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</si>
  <si>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</si>
  <si>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</si>
  <si>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</si>
  <si>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</si>
  <si>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</si>
  <si>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</si>
  <si>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</si>
  <si>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</si>
  <si>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</si>
  <si>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</si>
  <si>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</si>
  <si>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</si>
  <si>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</si>
  <si>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</si>
  <si>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</si>
  <si>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</si>
  <si>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</si>
  <si>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</si>
  <si>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</si>
  <si>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</si>
  <si>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</si>
  <si>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</si>
  <si>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</si>
  <si>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</si>
  <si>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</si>
  <si>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</si>
  <si>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</si>
  <si>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</si>
  <si>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</si>
  <si>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</si>
  <si>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</si>
  <si>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</si>
  <si>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</si>
  <si>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</si>
  <si>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</si>
  <si>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</si>
  <si>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</si>
  <si>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</si>
  <si>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</si>
  <si>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</si>
  <si>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</si>
  <si>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</si>
  <si>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</si>
  <si>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</si>
  <si>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</si>
  <si>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</si>
  <si>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</si>
  <si>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</si>
  <si>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</si>
  <si>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</si>
  <si>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</si>
  <si>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</si>
  <si>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</si>
  <si>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</si>
  <si>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</si>
  <si>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</si>
  <si>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</si>
  <si>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</si>
  <si>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</si>
  <si>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</si>
  <si>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</si>
  <si>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</si>
  <si>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</si>
  <si>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</si>
  <si>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</si>
  <si>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</si>
  <si>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</si>
  <si>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</si>
  <si>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</si>
  <si>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</si>
  <si>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</si>
  <si>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</si>
  <si>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</si>
  <si>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</si>
  <si>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</si>
  <si>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</si>
  <si>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</si>
  <si>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</si>
  <si>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</si>
  <si>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</si>
  <si>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</si>
  <si>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</si>
  <si>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</si>
  <si>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</si>
  <si>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</si>
  <si>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</si>
  <si>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</si>
  <si>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</si>
  <si>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</si>
  <si>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</si>
  <si>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</si>
  <si>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</si>
  <si>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</si>
  <si>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</si>
  <si>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</si>
  <si>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</si>
  <si>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</si>
  <si>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</si>
  <si>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</si>
  <si>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</si>
  <si>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</si>
  <si>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</si>
  <si>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</si>
  <si>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</si>
  <si>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</si>
  <si>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</si>
  <si>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</si>
  <si>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</si>
  <si>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</si>
  <si>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</si>
  <si>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</si>
  <si>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</si>
  <si>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</si>
  <si>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</si>
  <si>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</si>
  <si>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</si>
  <si>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</si>
  <si>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</si>
  <si>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</si>
  <si>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</si>
  <si>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</si>
  <si>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</si>
  <si>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</si>
  <si>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</si>
  <si>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</si>
  <si>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</si>
  <si>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</si>
  <si>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</si>
  <si>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</si>
  <si>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</si>
  <si>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</si>
  <si>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</si>
  <si>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</si>
  <si>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</si>
  <si>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</si>
  <si>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</si>
  <si>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</si>
  <si>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</si>
  <si>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</si>
  <si>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</si>
  <si>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</si>
  <si>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</si>
  <si>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</si>
  <si>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</si>
  <si>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</si>
  <si>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</si>
  <si>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</si>
  <si>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</si>
  <si>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</si>
  <si>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</si>
  <si>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</si>
  <si>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</si>
  <si>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</si>
  <si>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</si>
  <si>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</si>
  <si>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</si>
  <si>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</si>
  <si>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</si>
  <si>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</si>
  <si>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</si>
  <si>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</si>
  <si>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</si>
  <si>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</si>
  <si>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</si>
  <si>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</si>
  <si>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</si>
  <si>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</si>
  <si>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</si>
  <si>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</si>
  <si>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</si>
  <si>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</si>
  <si>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</si>
  <si>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</si>
  <si>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</si>
  <si>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</si>
  <si>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</si>
  <si>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</si>
  <si>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</si>
  <si>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</si>
  <si>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</si>
  <si>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</si>
  <si>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</si>
  <si>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</si>
  <si>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</si>
  <si>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</si>
  <si>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</si>
  <si>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</si>
  <si>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</si>
  <si>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</si>
  <si>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</si>
  <si>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</si>
  <si>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</si>
  <si>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</si>
  <si>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</si>
  <si>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</si>
  <si>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</si>
  <si>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</si>
  <si>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</si>
  <si>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</si>
  <si>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</si>
  <si>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</si>
  <si>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</si>
  <si>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</si>
  <si>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</si>
  <si>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</si>
  <si>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</si>
  <si>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</si>
  <si>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</si>
  <si>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</si>
  <si>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</si>
  <si>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</si>
  <si>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</si>
  <si>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</si>
  <si>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</si>
  <si>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</si>
  <si>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</si>
  <si>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</si>
  <si>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</si>
  <si>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</si>
  <si>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</si>
  <si>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</si>
  <si>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</si>
  <si>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</si>
  <si>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</si>
  <si>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</si>
  <si>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</si>
  <si>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</si>
  <si>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</si>
  <si>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</si>
  <si>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</si>
  <si>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</si>
  <si>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</si>
  <si>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</si>
  <si>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</si>
  <si>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</si>
  <si>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</si>
  <si>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</si>
  <si>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</si>
  <si>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</si>
  <si>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</si>
  <si>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</si>
  <si>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</si>
  <si>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</si>
  <si>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</si>
  <si>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</si>
  <si>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</si>
  <si>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</si>
  <si>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</si>
  <si>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</si>
  <si>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</si>
  <si>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</si>
  <si>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</si>
  <si>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</si>
  <si>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</si>
  <si>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</si>
  <si>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</si>
  <si>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</si>
  <si>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</si>
  <si>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</si>
  <si>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</si>
  <si>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</si>
  <si>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</si>
  <si>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</si>
  <si>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</si>
  <si>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</si>
  <si>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</si>
  <si>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</si>
  <si>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</si>
  <si>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</si>
  <si>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</si>
  <si>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</si>
  <si>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</si>
  <si>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</si>
  <si>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</si>
  <si>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</si>
  <si>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</si>
  <si>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</si>
  <si>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</si>
  <si>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</si>
  <si>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</si>
  <si>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</si>
  <si>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</si>
  <si>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</si>
  <si>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</si>
  <si>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</si>
  <si>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</si>
  <si>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</si>
  <si>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</si>
  <si>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</si>
  <si>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</si>
  <si>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</si>
  <si>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</si>
  <si>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</si>
  <si>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</si>
  <si>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</si>
  <si>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</si>
  <si>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</si>
  <si>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</si>
  <si>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</si>
  <si>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</si>
  <si>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</si>
  <si>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</si>
  <si>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</si>
  <si>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</si>
  <si>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</si>
  <si>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</si>
  <si>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</si>
  <si>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</si>
  <si>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</si>
  <si>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</si>
  <si>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</si>
  <si>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</si>
  <si>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</si>
  <si>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</si>
  <si>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</si>
  <si>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</si>
  <si>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</si>
  <si>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</si>
  <si>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</si>
  <si>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</si>
  <si>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</si>
  <si>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</si>
  <si>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</si>
  <si>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</si>
  <si>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</si>
  <si>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</si>
  <si>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</si>
  <si>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</si>
  <si>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</si>
  <si>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</si>
  <si>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</si>
  <si>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</si>
  <si>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</si>
  <si>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</si>
  <si>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</si>
  <si>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</si>
  <si>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</si>
  <si>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</si>
  <si>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</si>
  <si>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</si>
  <si>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</si>
  <si>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</si>
  <si>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</si>
  <si>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</si>
  <si>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</si>
  <si>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</si>
  <si>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</si>
  <si>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</si>
  <si>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</si>
  <si>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</si>
  <si>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</si>
  <si>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</si>
  <si>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</si>
  <si>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</si>
  <si>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</si>
  <si>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</si>
  <si>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</si>
  <si>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</si>
  <si>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</si>
  <si>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</si>
  <si>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</si>
  <si>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</si>
  <si>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</si>
  <si>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</si>
  <si>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</si>
  <si>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</si>
  <si>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</si>
  <si>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</si>
  <si>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</si>
  <si>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</si>
  <si>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</si>
  <si>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</si>
  <si>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</si>
  <si>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</si>
  <si>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</si>
  <si>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</si>
  <si>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</si>
  <si>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</si>
  <si>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</si>
  <si>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</si>
  <si>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</si>
  <si>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</si>
  <si>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</si>
  <si>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</si>
  <si>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</si>
  <si>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</si>
  <si>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</si>
  <si>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</si>
  <si>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</si>
  <si>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</si>
  <si>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</si>
  <si>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</si>
  <si>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</si>
  <si>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</si>
  <si>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</si>
  <si>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</si>
  <si>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</si>
  <si>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</si>
  <si>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</si>
  <si>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</si>
  <si>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</si>
  <si>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</si>
  <si>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</si>
  <si>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</si>
  <si>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</si>
  <si>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</si>
  <si>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</si>
  <si>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</si>
  <si>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</si>
  <si>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</si>
  <si>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</si>
  <si>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</si>
  <si>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</si>
  <si>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</si>
  <si>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</si>
  <si>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</si>
  <si>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</si>
  <si>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</si>
  <si>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</si>
  <si>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</si>
  <si>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</si>
  <si>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</si>
  <si>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</si>
  <si>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</si>
  <si>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</si>
  <si>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</si>
  <si>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</si>
  <si>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</si>
  <si>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</si>
  <si>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</si>
  <si>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</si>
  <si>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</si>
  <si>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</si>
  <si>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</si>
  <si>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</si>
  <si>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</si>
  <si>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</si>
  <si>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</si>
  <si>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</si>
  <si>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</si>
  <si>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</si>
  <si>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</si>
  <si>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</si>
  <si>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</si>
  <si>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</si>
  <si>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</si>
  <si>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</si>
  <si>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</si>
  <si>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</si>
  <si>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</si>
  <si>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</si>
  <si>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</si>
  <si>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</si>
  <si>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</si>
  <si>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</si>
  <si>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</si>
  <si>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</si>
  <si>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</si>
  <si>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</si>
  <si>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</si>
  <si>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</si>
  <si>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</si>
  <si>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</si>
  <si>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</si>
  <si>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</si>
  <si>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</si>
  <si>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</si>
  <si>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</si>
  <si>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</si>
  <si>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</si>
  <si>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</si>
  <si>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</si>
  <si>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</si>
  <si>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</si>
  <si>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</si>
  <si>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</si>
  <si>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</si>
  <si>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</si>
  <si>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</si>
  <si>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</si>
  <si>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</si>
  <si>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</si>
  <si>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</si>
  <si>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</si>
  <si>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</si>
  <si>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</si>
  <si>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</si>
  <si>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</si>
  <si>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</si>
  <si>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</si>
  <si>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</si>
  <si>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</si>
  <si>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</si>
  <si>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</si>
  <si>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</si>
  <si>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</si>
  <si>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</si>
  <si>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</si>
  <si>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</si>
  <si>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</si>
  <si>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</si>
  <si>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</si>
  <si>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</si>
  <si>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</si>
  <si>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</si>
  <si>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</si>
  <si>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</si>
  <si>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</si>
  <si>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</si>
  <si>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</si>
  <si>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</si>
  <si>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</si>
  <si>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</si>
  <si>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</si>
  <si>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</si>
  <si>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</si>
  <si>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</si>
  <si>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</si>
  <si>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</si>
  <si>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</si>
  <si>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</si>
  <si>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</si>
  <si>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</si>
  <si>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</si>
  <si>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</si>
  <si>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</si>
  <si>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</si>
  <si>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</si>
  <si>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</si>
  <si>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</si>
  <si>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</si>
  <si>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</si>
  <si>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</si>
  <si>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</si>
  <si>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</si>
  <si>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</si>
  <si>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</si>
  <si>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</si>
  <si>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</si>
  <si>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</si>
  <si>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</si>
  <si>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</si>
  <si>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</si>
  <si>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</si>
  <si>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</si>
  <si>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</si>
  <si>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</si>
  <si>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</si>
  <si>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</si>
  <si>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</si>
  <si>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</si>
  <si>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</si>
  <si>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</si>
  <si>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</si>
  <si>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</si>
  <si>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</si>
  <si>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</si>
  <si>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</si>
  <si>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</si>
  <si>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</si>
  <si>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</si>
  <si>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</si>
  <si>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</si>
  <si>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</si>
  <si>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</si>
  <si>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</si>
  <si>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</si>
  <si>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</si>
  <si>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</si>
  <si>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</si>
  <si>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</si>
  <si>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</si>
  <si>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</si>
  <si>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</si>
  <si>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</si>
  <si>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</si>
  <si>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</si>
  <si>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</si>
  <si>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</si>
  <si>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</si>
  <si>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</si>
  <si>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</si>
  <si>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</si>
  <si>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</si>
  <si>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</si>
  <si>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</si>
  <si>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</si>
  <si>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</si>
  <si>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</si>
  <si>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</si>
  <si>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</si>
  <si>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</si>
  <si>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</si>
  <si>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</si>
  <si>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</si>
  <si>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</si>
  <si>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</si>
  <si>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</si>
  <si>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</si>
  <si>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</si>
  <si>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</si>
  <si>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</si>
  <si>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</si>
  <si>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</si>
  <si>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</si>
  <si>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</si>
  <si>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</si>
  <si>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</si>
  <si>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</si>
  <si>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</si>
  <si>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</si>
  <si>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</si>
  <si>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</si>
  <si>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</si>
  <si>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</si>
  <si>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</si>
  <si>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</si>
  <si>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</si>
  <si>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</si>
  <si>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</si>
  <si>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</si>
  <si>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</si>
  <si>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</si>
  <si>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</si>
  <si>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</si>
  <si>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</si>
  <si>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</si>
  <si>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</si>
  <si>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</si>
  <si>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</si>
  <si>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</si>
  <si>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</si>
  <si>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</si>
  <si>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</si>
  <si>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</si>
  <si>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</si>
  <si>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</si>
  <si>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</si>
  <si>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</si>
  <si>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</si>
  <si>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</si>
  <si>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</si>
  <si>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</si>
  <si>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</si>
  <si>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</si>
  <si>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</si>
  <si>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</si>
  <si>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</si>
  <si>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</si>
  <si>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</si>
  <si>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</si>
  <si>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</si>
  <si>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</si>
  <si>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</si>
  <si>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</si>
  <si>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</si>
  <si>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</si>
  <si>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</si>
  <si>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</si>
  <si>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</si>
  <si>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</si>
  <si>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</si>
  <si>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</si>
  <si>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</si>
  <si>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</si>
  <si>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</si>
  <si>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</si>
  <si>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</si>
  <si>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</si>
  <si>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</si>
  <si>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</si>
  <si>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</si>
  <si>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</si>
  <si>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</si>
  <si>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</si>
  <si>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</si>
  <si>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</si>
  <si>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</si>
  <si>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</si>
  <si>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</si>
  <si>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</si>
  <si>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</si>
  <si>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</si>
  <si>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</si>
  <si>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</si>
  <si>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</si>
  <si>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</si>
  <si>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</si>
  <si>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</si>
  <si>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</si>
  <si>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</si>
  <si>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</si>
  <si>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</si>
  <si>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</si>
  <si>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</si>
  <si>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</si>
  <si>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</si>
  <si>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</si>
  <si>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</si>
  <si>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</si>
  <si>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</si>
  <si>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</si>
  <si>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</si>
  <si>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</si>
  <si>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</si>
  <si>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</si>
  <si>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</si>
  <si>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</si>
  <si>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</si>
  <si>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</si>
  <si>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</si>
  <si>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</si>
  <si>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</si>
  <si>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</si>
  <si>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</si>
  <si>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</si>
  <si>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</si>
  <si>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</si>
  <si>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</si>
  <si>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</si>
  <si>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</si>
  <si>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</si>
  <si>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</si>
  <si>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</si>
  <si>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</si>
  <si>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</si>
  <si>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</si>
  <si>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</si>
  <si>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</si>
  <si>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</si>
  <si>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</si>
  <si>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</si>
  <si>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</si>
  <si>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</si>
  <si>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</si>
  <si>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</si>
  <si>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</si>
  <si>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</si>
  <si>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</si>
  <si>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</si>
  <si>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</si>
  <si>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</si>
  <si>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</si>
  <si>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</si>
  <si>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</si>
  <si>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</si>
  <si>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</si>
  <si>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</si>
  <si>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</si>
  <si>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</si>
  <si>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</si>
  <si>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</si>
  <si>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</si>
  <si>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</si>
  <si>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</si>
  <si>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</si>
  <si>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</si>
  <si>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</si>
  <si>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</si>
  <si>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</si>
  <si>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</si>
  <si>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</si>
  <si>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</si>
  <si>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</si>
  <si>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</si>
  <si>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</si>
  <si>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</si>
  <si>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</si>
  <si>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</si>
  <si>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</si>
  <si>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</si>
  <si>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</si>
  <si>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</si>
  <si>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</si>
  <si>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</si>
  <si>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</si>
  <si>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</si>
  <si>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</si>
  <si>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</si>
  <si>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</si>
  <si>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</si>
  <si>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</si>
  <si>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</si>
  <si>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</si>
  <si>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</si>
  <si>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</si>
  <si>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</si>
  <si>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</si>
  <si>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</si>
  <si>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</si>
  <si>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</si>
  <si>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</si>
  <si>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</si>
  <si>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</si>
  <si>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</si>
  <si>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</si>
  <si>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</si>
  <si>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</si>
  <si>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</si>
  <si>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</si>
  <si>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</si>
  <si>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</si>
  <si>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</si>
  <si>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</si>
  <si>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</si>
  <si>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</si>
  <si>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</si>
  <si>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</si>
  <si>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</si>
  <si>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</si>
  <si>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</si>
  <si>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</si>
  <si>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</si>
  <si>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</si>
  <si>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</si>
  <si>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</si>
  <si>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</si>
  <si>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</si>
  <si>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</si>
  <si>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</si>
  <si>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</si>
  <si>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</si>
  <si>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</si>
  <si>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</si>
  <si>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</si>
  <si>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</si>
  <si>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</si>
  <si>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</si>
  <si>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</si>
  <si>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</si>
  <si>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</si>
  <si>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</si>
  <si>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</si>
  <si>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</si>
  <si>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</si>
  <si>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</si>
  <si>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</si>
  <si>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</si>
  <si>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</si>
  <si>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</si>
  <si>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</si>
  <si>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</si>
  <si>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</si>
  <si>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</si>
  <si>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</si>
  <si>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</si>
  <si>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</si>
  <si>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</si>
  <si>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</si>
  <si>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</si>
  <si>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</si>
  <si>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</si>
  <si>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</si>
  <si>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</si>
  <si>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</si>
  <si>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</si>
  <si>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</si>
  <si>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</si>
  <si>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</si>
  <si>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</si>
  <si>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</si>
  <si>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</si>
  <si>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</si>
  <si>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</si>
  <si>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</si>
  <si>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</si>
  <si>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</si>
  <si>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</si>
  <si>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</si>
  <si>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</si>
  <si>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</si>
  <si>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</si>
  <si>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</si>
  <si>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</si>
  <si>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</si>
  <si>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</si>
  <si>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</si>
  <si>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</si>
  <si>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</si>
  <si>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</si>
  <si>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</si>
  <si>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</si>
  <si>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</si>
  <si>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</si>
  <si>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</si>
  <si>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</si>
  <si>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</si>
  <si>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</si>
  <si>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</si>
  <si>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</si>
  <si>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</si>
  <si>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</si>
  <si>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</si>
  <si>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</si>
  <si>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</si>
  <si>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</si>
  <si>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</si>
  <si>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</si>
  <si>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</si>
  <si>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</si>
  <si>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</si>
  <si>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</si>
  <si>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</si>
  <si>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</si>
  <si>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</si>
  <si>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</si>
  <si>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</si>
  <si>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</si>
  <si>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</si>
  <si>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</si>
  <si>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</si>
  <si>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</si>
  <si>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</si>
  <si>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</si>
  <si>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</si>
  <si>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</si>
  <si>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</si>
  <si>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</si>
  <si>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</si>
  <si>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</si>
  <si>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</si>
  <si>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</si>
  <si>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</si>
  <si>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</si>
  <si>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</si>
  <si>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</si>
  <si>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</si>
  <si>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</si>
  <si>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</si>
  <si>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</si>
  <si>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</si>
  <si>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</si>
  <si>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</si>
  <si>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</si>
  <si>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</si>
  <si>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</si>
  <si>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</si>
  <si>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</si>
  <si>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</si>
  <si>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</si>
  <si>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</si>
  <si>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</si>
  <si>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</si>
  <si>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</si>
  <si>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</si>
  <si>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</si>
  <si>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</si>
  <si>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</si>
  <si>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</si>
  <si>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</si>
  <si>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</si>
  <si>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</si>
  <si>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</si>
  <si>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</si>
  <si>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</si>
  <si>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</si>
  <si>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</si>
  <si>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</si>
  <si>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</si>
  <si>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</si>
  <si>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</si>
  <si>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</si>
  <si>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</si>
  <si>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</si>
  <si>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</si>
  <si>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</si>
  <si>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</si>
  <si>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</si>
  <si>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</si>
  <si>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</si>
  <si>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</si>
  <si>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</si>
  <si>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</si>
  <si>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</si>
  <si>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</si>
  <si>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</si>
  <si>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</si>
  <si>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</si>
  <si>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</si>
  <si>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</si>
  <si>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</si>
  <si>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</si>
  <si>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</si>
  <si>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</si>
  <si>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</si>
  <si>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</si>
  <si>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</si>
  <si>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</si>
  <si>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</si>
  <si>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</si>
  <si>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</si>
  <si>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</si>
  <si>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</si>
  <si>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</si>
  <si>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</si>
  <si>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</si>
  <si>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</si>
  <si>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</si>
  <si>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</si>
  <si>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</si>
  <si>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</si>
  <si>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</si>
  <si>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</si>
  <si>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</si>
  <si>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</si>
  <si>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</si>
  <si>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</si>
  <si>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</si>
  <si>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</si>
  <si>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</si>
  <si>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</si>
  <si>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</si>
  <si>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</si>
  <si>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</si>
  <si>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</si>
  <si>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</si>
  <si>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</si>
  <si>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</si>
  <si>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</si>
  <si>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</si>
  <si>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</si>
  <si>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</si>
  <si>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</si>
  <si>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</si>
  <si>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</si>
  <si>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</si>
  <si>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</si>
  <si>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</si>
  <si>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</si>
  <si>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</si>
  <si>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</si>
  <si>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</si>
  <si>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</si>
  <si>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</si>
  <si>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</si>
  <si>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</si>
  <si>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</si>
  <si>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</si>
  <si>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</si>
  <si>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</si>
  <si>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</si>
  <si>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</si>
  <si>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</si>
  <si>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</si>
  <si>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</si>
  <si>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</si>
  <si>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</si>
  <si>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</si>
  <si>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</si>
  <si>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</si>
  <si>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</si>
  <si>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</si>
  <si>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</si>
  <si>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</si>
  <si>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</si>
  <si>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</si>
  <si>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</si>
  <si>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</si>
  <si>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</si>
  <si>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</si>
  <si>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</si>
  <si>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</si>
  <si>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</si>
  <si>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</si>
  <si>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</si>
  <si>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</si>
  <si>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</si>
  <si>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</si>
  <si>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</si>
  <si>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</si>
  <si>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</si>
  <si>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</si>
  <si>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</si>
  <si>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</si>
  <si>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</si>
  <si>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</si>
  <si>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</si>
  <si>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</si>
  <si>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</si>
  <si>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</si>
  <si>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</si>
  <si>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</si>
  <si>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</si>
  <si>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</si>
  <si>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</si>
  <si>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</si>
  <si>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</si>
  <si>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</si>
  <si>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</si>
  <si>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</si>
  <si>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</si>
  <si>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</si>
  <si>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</si>
  <si>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</si>
  <si>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</si>
  <si>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</si>
  <si>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</si>
  <si>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</si>
  <si>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</si>
  <si>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</si>
  <si>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</si>
  <si>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</si>
  <si>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</si>
  <si>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</si>
  <si>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</si>
  <si>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</si>
  <si>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</si>
  <si>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</si>
  <si>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</si>
  <si>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</si>
  <si>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</si>
  <si>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</si>
  <si>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</si>
  <si>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</si>
  <si>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</si>
  <si>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</si>
  <si>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</si>
  <si>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</si>
  <si>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</si>
  <si>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</si>
  <si>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</si>
  <si>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</si>
  <si>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</si>
  <si>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</si>
  <si>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</si>
  <si>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</si>
  <si>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</si>
  <si>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</si>
  <si>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</si>
  <si>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</si>
  <si>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</si>
  <si>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</si>
  <si>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</si>
  <si>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</si>
  <si>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</si>
  <si>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</si>
  <si>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</si>
  <si>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</si>
  <si>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</si>
  <si>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</si>
  <si>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</si>
  <si>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</si>
  <si>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</si>
  <si>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</si>
  <si>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</si>
  <si>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</si>
  <si>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</si>
  <si>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</si>
  <si>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</si>
  <si>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</si>
  <si>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</si>
  <si>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</si>
  <si>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</si>
  <si>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</si>
  <si>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</si>
  <si>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</si>
  <si>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</si>
  <si>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</si>
  <si>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</si>
  <si>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</si>
  <si>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</si>
  <si>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</si>
  <si>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</si>
  <si>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</si>
  <si>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</si>
  <si>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</si>
  <si>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</si>
  <si>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</si>
  <si>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</si>
  <si>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</si>
  <si>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</si>
  <si>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</si>
  <si>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</si>
  <si>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</si>
  <si>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</si>
  <si>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</si>
  <si>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</si>
  <si>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</si>
  <si>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</si>
  <si>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</si>
  <si>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</si>
  <si>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</si>
  <si>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</si>
  <si>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</si>
  <si>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</si>
  <si>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</si>
  <si>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</si>
  <si>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</si>
  <si>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</si>
  <si>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</si>
  <si>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</si>
  <si>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</si>
  <si>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</si>
  <si>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</si>
  <si>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</si>
  <si>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</si>
  <si>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</si>
  <si>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</si>
  <si>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</si>
  <si>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</si>
  <si>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</si>
  <si>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</si>
  <si>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</si>
  <si>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</si>
  <si>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</si>
  <si>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</si>
  <si>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</si>
  <si>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</si>
  <si>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</si>
  <si>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</si>
  <si>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</si>
  <si>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</si>
  <si>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</si>
  <si>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</si>
  <si>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</si>
  <si>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</si>
  <si>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</si>
  <si>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</si>
  <si>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</si>
  <si>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</si>
  <si>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</si>
  <si>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</si>
  <si>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</si>
  <si>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</si>
  <si>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</si>
  <si>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</si>
  <si>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</si>
  <si>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</si>
  <si>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</si>
  <si>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</si>
  <si>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</si>
  <si>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</si>
  <si>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</si>
  <si>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</si>
  <si>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</si>
  <si>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</si>
  <si>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</si>
  <si>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</si>
  <si>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</si>
  <si>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</si>
  <si>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</si>
  <si>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</si>
  <si>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</si>
  <si>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</si>
  <si>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</si>
  <si>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</si>
  <si>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</si>
  <si>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</si>
  <si>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</si>
  <si>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</si>
  <si>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</si>
  <si>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</si>
  <si>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</si>
  <si>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</si>
  <si>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</si>
  <si>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</si>
  <si>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</si>
  <si>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</si>
  <si>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</si>
  <si>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</si>
  <si>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</si>
  <si>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</si>
  <si>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</si>
  <si>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</si>
  <si>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</si>
  <si>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</si>
  <si>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</si>
  <si>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</si>
  <si>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</si>
  <si>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</si>
  <si>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</si>
  <si>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</si>
  <si>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</si>
  <si>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</si>
  <si>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</si>
  <si>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</si>
  <si>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</si>
  <si>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</si>
  <si>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</si>
  <si>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</si>
  <si>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</si>
  <si>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</si>
  <si>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</si>
  <si>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</si>
  <si>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</si>
  <si>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</si>
  <si>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</si>
  <si>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</si>
  <si>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</si>
  <si>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</si>
  <si>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</si>
  <si>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</si>
  <si>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</si>
  <si>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</si>
  <si>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</si>
  <si>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</si>
  <si>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</si>
  <si>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</si>
  <si>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</si>
  <si>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</si>
  <si>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</si>
  <si>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</si>
  <si>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</si>
  <si>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</si>
  <si>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</si>
  <si>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</si>
  <si>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</si>
  <si>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</si>
  <si>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</si>
  <si>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</si>
  <si>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</si>
  <si>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</si>
  <si>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</si>
  <si>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</si>
  <si>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</si>
  <si>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</si>
  <si>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</si>
  <si>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</si>
  <si>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</si>
  <si>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</si>
  <si>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</si>
  <si>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</si>
  <si>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</si>
  <si>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</si>
  <si>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</si>
  <si>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</si>
  <si>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</si>
  <si>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</si>
  <si>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</si>
  <si>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</si>
  <si>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</si>
  <si>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</si>
  <si>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</si>
  <si>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</si>
  <si>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</si>
  <si>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</si>
  <si>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</si>
  <si>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</si>
  <si>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</si>
  <si>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</si>
  <si>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</si>
  <si>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</si>
  <si>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</si>
  <si>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</si>
  <si>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</si>
  <si>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</si>
  <si>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</si>
  <si>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</si>
  <si>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</si>
  <si>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</si>
  <si>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</si>
  <si>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</si>
  <si>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</si>
  <si>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</si>
  <si>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</si>
  <si>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</si>
  <si>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</si>
  <si>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</si>
  <si>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</si>
  <si>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</si>
  <si>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</si>
  <si>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</si>
  <si>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</si>
  <si>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</si>
  <si>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</si>
  <si>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</si>
  <si>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</si>
  <si>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</si>
  <si>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</si>
  <si>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</si>
  <si>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</si>
  <si>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</si>
  <si>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</si>
  <si>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</si>
  <si>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</si>
  <si>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</si>
  <si>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</si>
  <si>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</si>
  <si>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</si>
  <si>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</si>
  <si>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</si>
  <si>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</si>
  <si>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</si>
  <si>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</si>
  <si>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</si>
  <si>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</si>
  <si>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</si>
  <si>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</si>
  <si>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</si>
  <si>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</si>
  <si>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</si>
  <si>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</si>
  <si>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</si>
  <si>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</si>
  <si>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</si>
  <si>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</si>
  <si>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</si>
  <si>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</si>
  <si>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</si>
  <si>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</si>
  <si>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</si>
  <si>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</si>
  <si>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</si>
  <si>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</si>
  <si>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</si>
  <si>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</si>
  <si>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</si>
  <si>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</si>
  <si>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</si>
  <si>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</si>
  <si>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</si>
  <si>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</si>
  <si>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</si>
  <si>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</si>
  <si>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</si>
  <si>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</si>
  <si>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</si>
  <si>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</si>
  <si>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</si>
  <si>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</si>
  <si>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</si>
  <si>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</si>
  <si>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</si>
  <si>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</si>
  <si>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</si>
  <si>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</si>
  <si>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</si>
  <si>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</si>
  <si>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</si>
  <si>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</si>
  <si>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</si>
  <si>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</si>
  <si>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</si>
  <si>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</si>
  <si>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</si>
  <si>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</si>
  <si>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</si>
  <si>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</si>
  <si>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</si>
  <si>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</si>
  <si>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</si>
  <si>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</si>
  <si>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</si>
  <si>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</si>
  <si>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</si>
  <si>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</si>
  <si>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</si>
  <si>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</si>
  <si>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</si>
  <si>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</si>
  <si>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</si>
  <si>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</si>
  <si>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</si>
  <si>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</si>
  <si>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</si>
  <si>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</si>
  <si>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</si>
  <si>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</si>
  <si>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</si>
  <si>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</si>
  <si>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</si>
  <si>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</si>
  <si>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</si>
  <si>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</si>
  <si>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</si>
  <si>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</si>
  <si>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</si>
  <si>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</si>
  <si>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</si>
  <si>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</si>
  <si>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</si>
  <si>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</si>
  <si>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</si>
  <si>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</si>
  <si>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</si>
  <si>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</si>
  <si>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</si>
  <si>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</si>
  <si>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</si>
  <si>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</si>
  <si>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</si>
  <si>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</si>
  <si>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</si>
  <si>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</si>
  <si>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</si>
  <si>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</si>
  <si>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</si>
  <si>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</si>
  <si>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</si>
  <si>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</si>
  <si>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</si>
  <si>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</si>
  <si>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</si>
  <si>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</si>
  <si>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</si>
  <si>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</si>
  <si>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</si>
  <si>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</si>
  <si>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</si>
  <si>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</si>
  <si>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</si>
  <si>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</si>
  <si>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</si>
  <si>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</si>
  <si>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</si>
  <si>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</si>
  <si>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</si>
  <si>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</si>
  <si>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</si>
  <si>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</si>
  <si>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</si>
  <si>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</si>
  <si>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</si>
  <si>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</si>
  <si>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</si>
  <si>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</si>
  <si>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</si>
  <si>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</si>
  <si>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</si>
  <si>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</si>
  <si>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</si>
  <si>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</si>
  <si>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</si>
  <si>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</si>
  <si>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</si>
  <si>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</si>
  <si>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</si>
  <si>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</si>
  <si>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</si>
  <si>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</si>
  <si>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</si>
  <si>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</si>
  <si>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</si>
  <si>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</si>
  <si>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</si>
  <si>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</si>
  <si>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</si>
  <si>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</si>
  <si>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</si>
  <si>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</si>
  <si>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</si>
  <si>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</si>
  <si>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</si>
  <si>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</si>
  <si>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</si>
  <si>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</si>
  <si>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</si>
  <si>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</si>
  <si>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</si>
  <si>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</si>
  <si>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</si>
  <si>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</si>
  <si>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</si>
  <si>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</si>
  <si>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</si>
  <si>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</si>
  <si>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</si>
  <si>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</si>
  <si>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</si>
  <si>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</si>
  <si>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</si>
  <si>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</si>
  <si>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</si>
  <si>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</si>
  <si>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</si>
  <si>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</si>
  <si>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</si>
  <si>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</si>
  <si>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</si>
  <si>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</si>
  <si>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</si>
  <si>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</si>
  <si>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</si>
  <si>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</si>
  <si>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</si>
  <si>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</si>
  <si>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</si>
  <si>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</si>
  <si>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</si>
  <si>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</si>
  <si>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</si>
  <si>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</si>
  <si>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</si>
  <si>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</si>
  <si>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</si>
  <si>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</si>
  <si>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</si>
  <si>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</si>
  <si>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</si>
  <si>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</si>
  <si>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</si>
  <si>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</si>
  <si>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</si>
  <si>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</si>
  <si>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</si>
  <si>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</si>
  <si>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</si>
  <si>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</si>
  <si>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</si>
  <si>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</si>
  <si>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</si>
  <si>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</si>
  <si>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</si>
  <si>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</si>
  <si>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</si>
  <si>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</si>
  <si>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</si>
  <si>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</si>
  <si>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</si>
  <si>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</si>
  <si>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</si>
  <si>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</si>
  <si>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</si>
  <si>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</si>
  <si>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</si>
  <si>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</si>
  <si>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</si>
  <si>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</si>
  <si>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</si>
  <si>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</si>
  <si>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</si>
  <si>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</si>
  <si>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</si>
  <si>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</si>
  <si>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</si>
  <si>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</si>
  <si>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</si>
  <si>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</si>
  <si>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</si>
  <si>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</si>
  <si>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</si>
  <si>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</si>
  <si>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</si>
  <si>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</si>
  <si>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</si>
  <si>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</si>
  <si>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</si>
  <si>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</si>
  <si>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</si>
  <si>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</si>
  <si>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</si>
  <si>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</si>
  <si>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</si>
  <si>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</si>
  <si>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</si>
  <si>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</si>
  <si>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</si>
  <si>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</si>
  <si>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</si>
  <si>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</si>
  <si>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</si>
  <si>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</si>
  <si>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</si>
  <si>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</si>
  <si>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</si>
  <si>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</si>
  <si>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</si>
  <si>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</si>
  <si>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</si>
  <si>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</si>
  <si>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</si>
  <si>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</si>
  <si>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</si>
  <si>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</si>
  <si>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</si>
  <si>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</si>
  <si>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</si>
  <si>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</si>
  <si>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</si>
  <si>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</si>
  <si>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</si>
  <si>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</si>
  <si>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</si>
  <si>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</si>
  <si>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</si>
  <si>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</si>
  <si>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</si>
  <si>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</si>
  <si>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</si>
  <si>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</si>
  <si>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</si>
  <si>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</si>
  <si>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</si>
  <si>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</si>
  <si>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</si>
  <si>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</si>
  <si>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</si>
  <si>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</si>
  <si>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</si>
  <si>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</si>
  <si>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</si>
  <si>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</si>
  <si>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</si>
  <si>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</si>
  <si>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</si>
  <si>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</si>
  <si>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</si>
  <si>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</si>
  <si>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</si>
  <si>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</si>
  <si>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</si>
  <si>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</si>
  <si>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</si>
  <si>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</si>
  <si>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</si>
  <si>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</si>
  <si>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</si>
  <si>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</si>
  <si>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</si>
  <si>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</si>
  <si>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</si>
  <si>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</si>
  <si>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</si>
  <si>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</si>
  <si>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</si>
  <si>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</si>
  <si>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</si>
  <si>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</si>
  <si>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</si>
  <si>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</si>
  <si>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</si>
  <si>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</si>
  <si>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</si>
  <si>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</si>
  <si>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</si>
  <si>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</si>
  <si>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</si>
  <si>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</si>
  <si>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</si>
  <si>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</si>
  <si>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</si>
  <si>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</si>
  <si>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</si>
  <si>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</si>
  <si>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</si>
  <si>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</si>
  <si>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</si>
  <si>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</si>
  <si>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</si>
  <si>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</si>
  <si>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</si>
  <si>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</si>
  <si>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</si>
  <si>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</si>
  <si>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</si>
  <si>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</si>
  <si>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</si>
  <si>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</si>
  <si>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</si>
  <si>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</si>
  <si>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</si>
  <si>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</si>
  <si>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</si>
  <si>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</si>
  <si>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</si>
  <si>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</si>
  <si>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</si>
  <si>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</si>
  <si>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</si>
  <si>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</si>
  <si>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</si>
  <si>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</si>
  <si>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</si>
  <si>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</si>
  <si>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</si>
  <si>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</si>
  <si>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</si>
  <si>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</si>
  <si>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</si>
  <si>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</si>
  <si>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</si>
  <si>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</si>
  <si>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</si>
  <si>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</si>
  <si>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</si>
  <si>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</si>
  <si>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</si>
  <si>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</si>
  <si>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</si>
  <si>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</si>
  <si>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</si>
  <si>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</si>
  <si>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</si>
  <si>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</si>
  <si>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</si>
  <si>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</si>
  <si>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</si>
  <si>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</si>
  <si>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</si>
  <si>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</si>
  <si>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</si>
  <si>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</si>
  <si>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</si>
  <si>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</si>
  <si>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</si>
  <si>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</si>
  <si>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</si>
  <si>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</si>
  <si>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</si>
  <si>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</si>
  <si>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</si>
  <si>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</si>
  <si>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</si>
  <si>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</si>
  <si>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</si>
  <si>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</si>
  <si>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</si>
  <si>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</si>
  <si>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</si>
  <si>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</si>
  <si>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</si>
  <si>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</si>
  <si>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</si>
  <si>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</si>
  <si>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</si>
  <si>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</si>
  <si>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</si>
  <si>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</si>
  <si>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</si>
  <si>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</si>
  <si>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</si>
  <si>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</si>
  <si>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</si>
  <si>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</si>
  <si>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</si>
  <si>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</si>
  <si>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</si>
  <si>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</si>
  <si>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</si>
  <si>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</si>
  <si>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</si>
  <si>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</si>
  <si>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</si>
  <si>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</si>
  <si>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</si>
  <si>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</si>
  <si>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</si>
  <si>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</si>
  <si>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</si>
  <si>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</si>
  <si>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</si>
  <si>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</si>
  <si>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</si>
  <si>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</si>
  <si>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</si>
  <si>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</si>
  <si>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</si>
  <si>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</si>
  <si>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</si>
  <si>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</si>
  <si>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</si>
  <si>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</si>
  <si>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</si>
  <si>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</si>
  <si>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</si>
  <si>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</si>
  <si>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</si>
  <si>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</si>
  <si>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</si>
  <si>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</si>
  <si>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</si>
  <si>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</si>
  <si>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</si>
  <si>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</si>
  <si>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</si>
  <si>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</si>
  <si>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</si>
  <si>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</si>
  <si>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</si>
  <si>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</si>
  <si>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</si>
  <si>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</si>
  <si>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</si>
  <si>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</si>
  <si>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</si>
  <si>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</si>
  <si>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</si>
  <si>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</si>
  <si>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</si>
  <si>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</si>
  <si>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</si>
  <si>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</si>
  <si>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</si>
  <si>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</si>
  <si>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</si>
  <si>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</si>
  <si>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</si>
  <si>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</si>
  <si>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</si>
  <si>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</si>
  <si>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</si>
  <si>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</si>
  <si>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</si>
  <si>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</si>
  <si>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</si>
  <si>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</si>
  <si>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</si>
  <si>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</si>
  <si>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</si>
  <si>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</si>
  <si>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</si>
  <si>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</si>
  <si>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</si>
  <si>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</si>
  <si>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</si>
  <si>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</si>
  <si>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</si>
  <si>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</si>
  <si>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</si>
  <si>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</si>
  <si>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</si>
  <si>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</si>
  <si>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</si>
  <si>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</si>
  <si>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</si>
  <si>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</si>
  <si>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</si>
  <si>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</si>
  <si>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</si>
  <si>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</si>
  <si>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</si>
  <si>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</si>
  <si>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</si>
  <si>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</si>
  <si>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</si>
  <si>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</si>
  <si>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</si>
  <si>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</si>
  <si>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</si>
  <si>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</si>
  <si>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</si>
  <si>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</si>
  <si>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</si>
  <si>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</si>
  <si>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</si>
  <si>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</si>
  <si>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</si>
  <si>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</si>
  <si>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</si>
  <si>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</si>
  <si>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</si>
  <si>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</si>
  <si>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</si>
  <si>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</si>
  <si>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</si>
  <si>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</si>
  <si>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</si>
  <si>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</si>
  <si>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</si>
  <si>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</si>
  <si>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</si>
  <si>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</si>
  <si>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</si>
  <si>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</si>
  <si>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</si>
  <si>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</si>
  <si>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</si>
  <si>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</si>
  <si>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</si>
  <si>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</si>
  <si>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</si>
  <si>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</si>
  <si>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</si>
  <si>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</si>
  <si>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</si>
  <si>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</si>
  <si>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</si>
  <si>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</si>
  <si>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</si>
  <si>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</si>
  <si>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</si>
  <si>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</si>
  <si>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</si>
  <si>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</si>
  <si>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</si>
  <si>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</si>
  <si>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</si>
  <si>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</si>
  <si>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</si>
  <si>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</si>
  <si>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</si>
  <si>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</si>
  <si>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</si>
  <si>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</si>
  <si>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</si>
  <si>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</si>
  <si>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</si>
  <si>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</si>
  <si>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</si>
  <si>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</si>
  <si>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</si>
  <si>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</si>
  <si>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</si>
  <si>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</si>
  <si>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</si>
  <si>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</si>
  <si>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</si>
  <si>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</si>
  <si>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</si>
  <si>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</si>
  <si>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</si>
  <si>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</si>
  <si>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</si>
  <si>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</si>
  <si>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</si>
  <si>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</si>
  <si>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</si>
  <si>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</si>
  <si>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</si>
  <si>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</si>
  <si>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</si>
  <si>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</si>
  <si>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</si>
  <si>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</si>
  <si>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</si>
  <si>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</si>
  <si>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</si>
  <si>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</si>
  <si>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</si>
  <si>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</si>
  <si>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</si>
  <si>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</si>
  <si>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</si>
  <si>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</si>
  <si>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</si>
  <si>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</si>
  <si>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</si>
  <si>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</si>
  <si>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</si>
  <si>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</si>
  <si>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</si>
  <si>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</si>
  <si>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</si>
  <si>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</si>
  <si>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</si>
  <si>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</si>
  <si>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</si>
  <si>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</si>
  <si>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</si>
  <si>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</si>
  <si>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</si>
  <si>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</si>
  <si>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</si>
  <si>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</si>
  <si>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</si>
  <si>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</si>
  <si>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</si>
  <si>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</si>
  <si>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</si>
  <si>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</si>
  <si>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</si>
  <si>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</si>
  <si>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</si>
  <si>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</si>
  <si>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</si>
  <si>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</si>
  <si>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</si>
  <si>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</si>
  <si>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</si>
  <si>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</si>
  <si>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</si>
  <si>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</si>
  <si>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</si>
  <si>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</si>
  <si>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</si>
  <si>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</si>
  <si>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</si>
  <si>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</si>
  <si>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</si>
  <si>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</si>
  <si>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</si>
  <si>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</si>
  <si>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</si>
  <si>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</si>
  <si>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</si>
  <si>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</si>
  <si>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</si>
  <si>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</si>
  <si>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</si>
  <si>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</si>
  <si>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</si>
  <si>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</si>
  <si>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</si>
  <si>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</si>
  <si>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</si>
  <si>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</si>
  <si>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</si>
  <si>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</si>
  <si>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</si>
  <si>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</si>
  <si>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</si>
  <si>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</si>
  <si>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</si>
  <si>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</si>
  <si>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</si>
  <si>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</si>
  <si>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</si>
  <si>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</si>
  <si>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</si>
  <si>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</si>
  <si>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</si>
  <si>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</si>
  <si>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</si>
  <si>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</si>
  <si>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</si>
  <si>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</si>
  <si>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</si>
  <si>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</si>
  <si>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</si>
  <si>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</si>
  <si>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</si>
  <si>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</si>
  <si>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</si>
  <si>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</si>
  <si>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</si>
  <si>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</si>
  <si>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</si>
  <si>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</si>
  <si>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</si>
  <si>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</si>
  <si>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</si>
  <si>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</si>
  <si>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</si>
  <si>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</si>
  <si>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</si>
  <si>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</si>
  <si>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</si>
  <si>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</si>
  <si>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</si>
  <si>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</si>
  <si>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</si>
  <si>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</si>
  <si>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</si>
  <si>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</si>
  <si>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</si>
  <si>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</si>
  <si>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</si>
  <si>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</si>
  <si>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</si>
  <si>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</si>
  <si>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</si>
  <si>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</si>
  <si>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</si>
  <si>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</si>
  <si>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</si>
  <si>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</si>
  <si>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</si>
  <si>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</si>
  <si>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</si>
  <si>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</si>
  <si>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</si>
  <si>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</si>
  <si>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</si>
  <si>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</si>
  <si>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</si>
  <si>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</si>
  <si>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</si>
  <si>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</si>
  <si>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</si>
  <si>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</si>
  <si>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</si>
  <si>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</si>
  <si>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</si>
  <si>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</si>
  <si>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</si>
  <si>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</si>
  <si>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</si>
  <si>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</si>
  <si>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</si>
  <si>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</si>
  <si>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</si>
  <si>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</si>
  <si>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</si>
  <si>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</si>
  <si>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</si>
  <si>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</si>
  <si>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</si>
  <si>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</si>
  <si>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</si>
  <si>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</si>
  <si>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</si>
  <si>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</si>
  <si>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</si>
  <si>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</si>
  <si>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</si>
  <si>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</si>
  <si>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</si>
  <si>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</si>
  <si>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</si>
  <si>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</si>
  <si>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</si>
  <si>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</si>
  <si>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</si>
  <si>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</si>
  <si>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</si>
  <si>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</si>
  <si>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</si>
  <si>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</si>
  <si>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</si>
  <si>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</si>
  <si>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</si>
  <si>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</si>
  <si>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</si>
  <si>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</si>
  <si>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</si>
  <si>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</si>
  <si>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</si>
  <si>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</si>
  <si>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</si>
  <si>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</si>
  <si>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</si>
  <si>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</si>
  <si>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</si>
  <si>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</si>
  <si>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</si>
  <si>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</si>
  <si>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</si>
  <si>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</si>
  <si>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</si>
  <si>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</si>
  <si>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</si>
  <si>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</si>
  <si>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</si>
  <si>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</si>
  <si>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</si>
  <si>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</si>
  <si>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</si>
  <si>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</si>
  <si>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</si>
  <si>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</si>
  <si>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</si>
  <si>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</si>
  <si>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</si>
  <si>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</si>
  <si>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</si>
  <si>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</si>
  <si>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</si>
  <si>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</si>
  <si>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</si>
  <si>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</si>
  <si>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</si>
  <si>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</si>
  <si>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</si>
  <si>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</si>
  <si>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</si>
  <si>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</si>
  <si>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</si>
  <si>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</si>
  <si>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</si>
  <si>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</si>
  <si>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</si>
  <si>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</si>
  <si>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</si>
  <si>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</si>
  <si>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</si>
  <si>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</si>
  <si>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</si>
  <si>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</si>
  <si>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</si>
  <si>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</si>
  <si>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</si>
  <si>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</si>
  <si>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</si>
  <si>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</si>
  <si>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</si>
  <si>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</si>
  <si>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</si>
  <si>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</si>
  <si>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</si>
  <si>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</si>
  <si>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</si>
  <si>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</si>
  <si>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</si>
  <si>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</si>
  <si>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</si>
  <si>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</si>
  <si>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</si>
  <si>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</si>
  <si>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</si>
  <si>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</si>
  <si>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</si>
  <si>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</si>
  <si>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</si>
  <si>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</si>
  <si>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</si>
  <si>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</si>
  <si>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</si>
  <si>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</si>
  <si>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</si>
  <si>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</si>
  <si>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</si>
  <si>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</si>
  <si>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</si>
  <si>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</si>
  <si>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</si>
  <si>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</si>
  <si>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</si>
  <si>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</si>
  <si>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</si>
  <si>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</si>
  <si>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</si>
  <si>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</si>
  <si>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</si>
  <si>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</si>
  <si>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</si>
  <si>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</si>
  <si>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</si>
  <si>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</si>
  <si>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</si>
  <si>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</si>
  <si>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</si>
  <si>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</si>
  <si>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</si>
  <si>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</si>
  <si>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</si>
  <si>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</si>
  <si>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</si>
  <si>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</si>
  <si>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</si>
  <si>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</si>
  <si>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</si>
  <si>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</si>
  <si>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</si>
  <si>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</si>
  <si>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</si>
  <si>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</si>
  <si>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</si>
  <si>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</si>
  <si>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</si>
  <si>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</si>
  <si>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</si>
  <si>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</si>
  <si>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</si>
  <si>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</si>
  <si>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</si>
  <si>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</si>
  <si>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</si>
  <si>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</si>
  <si>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</si>
  <si>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</si>
  <si>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</si>
  <si>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</si>
  <si>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</si>
  <si>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</si>
  <si>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</si>
  <si>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</si>
  <si>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</si>
  <si>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</si>
  <si>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</si>
  <si>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</si>
  <si>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</si>
  <si>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</si>
  <si>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</si>
  <si>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</si>
  <si>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</si>
  <si>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</si>
  <si>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</si>
  <si>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</si>
  <si>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</si>
  <si>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</si>
  <si>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</si>
  <si>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</si>
  <si>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</si>
  <si>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</si>
  <si>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</si>
  <si>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</si>
  <si>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</si>
  <si>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</si>
  <si>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</si>
  <si>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</si>
  <si>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</si>
  <si>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</si>
  <si>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</si>
  <si>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</si>
  <si>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</si>
  <si>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</si>
  <si>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</si>
  <si>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</si>
  <si>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</si>
  <si>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</si>
  <si>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</si>
  <si>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</si>
  <si>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</si>
  <si>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</si>
  <si>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</si>
  <si>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</si>
  <si>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</si>
  <si>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</si>
  <si>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</si>
  <si>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</si>
  <si>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</si>
  <si>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</si>
  <si>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</si>
  <si>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</si>
  <si>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</si>
  <si>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</si>
  <si>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</si>
  <si>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</si>
  <si>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</si>
  <si>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</si>
  <si>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</si>
  <si>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</si>
  <si>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</si>
  <si>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</si>
  <si>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</si>
  <si>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</si>
  <si>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</si>
  <si>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</si>
  <si>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</si>
  <si>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</si>
  <si>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</si>
  <si>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</si>
  <si>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</si>
  <si>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</si>
  <si>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</si>
  <si>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</si>
  <si>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</si>
  <si>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</si>
  <si>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</si>
  <si>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</si>
  <si>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</si>
  <si>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</si>
  <si>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</si>
  <si>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</si>
  <si>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</si>
  <si>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</si>
  <si>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</si>
  <si>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</si>
  <si>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</si>
  <si>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</si>
  <si>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</si>
  <si>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</si>
  <si>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</si>
  <si>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</si>
  <si>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</si>
  <si>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</si>
  <si>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</si>
  <si>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</si>
  <si>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</si>
  <si>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</si>
  <si>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</si>
  <si>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</si>
  <si>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</si>
  <si>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</si>
  <si>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</si>
  <si>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</si>
  <si>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</si>
  <si>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</si>
  <si>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</si>
  <si>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</si>
  <si>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</si>
  <si>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</si>
  <si>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</si>
  <si>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</si>
  <si>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</si>
  <si>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</si>
  <si>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</si>
  <si>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</si>
  <si>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</si>
  <si>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</si>
  <si>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</si>
  <si>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</si>
  <si>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</si>
  <si>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</si>
  <si>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</si>
  <si>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</si>
  <si>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</si>
  <si>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</si>
  <si>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</si>
  <si>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</si>
  <si>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</si>
  <si>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</si>
  <si>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</si>
  <si>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</si>
  <si>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</si>
  <si>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</si>
  <si>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</si>
  <si>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</si>
  <si>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</si>
  <si>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</si>
  <si>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</si>
  <si>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</si>
  <si>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</si>
  <si>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</si>
  <si>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</si>
  <si>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</si>
  <si>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</si>
  <si>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</si>
  <si>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</si>
  <si>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</si>
  <si>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</si>
  <si>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</si>
  <si>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</si>
  <si>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</si>
  <si>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</si>
  <si>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</si>
  <si>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</si>
  <si>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</si>
  <si>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</si>
  <si>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</si>
  <si>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</si>
  <si>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</si>
  <si>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</si>
  <si>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</si>
  <si>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</si>
  <si>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</si>
  <si>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</si>
  <si>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</si>
  <si>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</si>
  <si>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</si>
  <si>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</si>
  <si>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</si>
  <si>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</si>
  <si>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</si>
  <si>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</si>
  <si>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</si>
  <si>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</si>
  <si>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</si>
  <si>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</si>
  <si>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</si>
  <si>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</si>
  <si>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</si>
  <si>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</si>
  <si>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</si>
  <si>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</si>
  <si>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</si>
  <si>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</si>
  <si>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</si>
  <si>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</si>
  <si>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</si>
  <si>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</si>
  <si>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</si>
  <si>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</si>
  <si>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</si>
  <si>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</si>
  <si>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</si>
  <si>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</si>
  <si>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</si>
  <si>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</si>
  <si>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</si>
  <si>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</si>
  <si>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</si>
  <si>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</si>
  <si>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</si>
  <si>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</si>
  <si>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</si>
  <si>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</si>
  <si>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</si>
  <si>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</si>
  <si>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</si>
  <si>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</si>
  <si>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</si>
  <si>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</si>
  <si>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</si>
  <si>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</si>
  <si>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</si>
  <si>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</si>
  <si>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</si>
  <si>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</si>
  <si>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</si>
  <si>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</si>
  <si>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</si>
  <si>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</si>
  <si>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</si>
  <si>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</si>
  <si>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</si>
  <si>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</si>
  <si>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</si>
  <si>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</si>
  <si>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</si>
  <si>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</si>
  <si>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</si>
  <si>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</si>
  <si>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</si>
  <si>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</si>
  <si>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</si>
  <si>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</si>
  <si>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</si>
  <si>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</si>
  <si>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</si>
  <si>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</si>
  <si>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</si>
  <si>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</si>
  <si>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</si>
  <si>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</si>
  <si>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</si>
  <si>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</si>
  <si>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</si>
  <si>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</si>
  <si>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</si>
  <si>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</si>
  <si>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</si>
  <si>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</si>
  <si>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</si>
  <si>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</si>
  <si>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</si>
  <si>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</si>
  <si>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</si>
  <si>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</si>
  <si>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</si>
  <si>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</si>
  <si>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</si>
  <si>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</si>
  <si>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</si>
  <si>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</si>
  <si>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</si>
  <si>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</si>
  <si>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</si>
  <si>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</si>
  <si>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</si>
  <si>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</si>
  <si>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</si>
  <si>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</si>
  <si>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</si>
  <si>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</si>
  <si>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</si>
  <si>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</si>
  <si>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</si>
  <si>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</si>
  <si>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</si>
  <si>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</si>
  <si>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</si>
  <si>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</si>
  <si>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</si>
  <si>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</si>
  <si>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</si>
  <si>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</si>
  <si>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</si>
  <si>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</si>
  <si>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</si>
  <si>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</si>
  <si>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</si>
  <si>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</si>
  <si>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</si>
  <si>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</si>
  <si>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</si>
  <si>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</si>
  <si>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</si>
  <si>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</si>
  <si>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</si>
  <si>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</si>
  <si>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</si>
  <si>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</si>
  <si>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</si>
  <si>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</si>
  <si>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</si>
  <si>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</si>
  <si>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</si>
  <si>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</si>
  <si>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</si>
  <si>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</si>
  <si>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</si>
  <si>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</si>
  <si>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</si>
  <si>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</si>
  <si>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</si>
  <si>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</si>
  <si>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</si>
  <si>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</si>
  <si>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</si>
  <si>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</si>
  <si>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</si>
  <si>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</si>
  <si>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</si>
  <si>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</si>
  <si>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</si>
  <si>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</si>
  <si>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</si>
  <si>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</si>
  <si>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</si>
  <si>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</si>
  <si>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</si>
  <si>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</si>
  <si>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</si>
  <si>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</si>
  <si>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</si>
  <si>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</si>
  <si>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</si>
  <si>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</si>
  <si>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</si>
  <si>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</si>
  <si>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</si>
  <si>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</si>
  <si>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</si>
  <si>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</si>
  <si>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</si>
  <si>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</si>
  <si>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</si>
  <si>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</si>
  <si>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</si>
  <si>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</si>
  <si>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</si>
  <si>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</si>
  <si>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</si>
  <si>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</si>
  <si>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</si>
  <si>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</si>
  <si>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</si>
  <si>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</si>
  <si>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</si>
  <si>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</si>
  <si>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</si>
  <si>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</si>
  <si>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</si>
  <si>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</si>
  <si>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</si>
  <si>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</si>
  <si>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</si>
  <si>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</si>
  <si>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</si>
  <si>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</si>
  <si>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</si>
  <si>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</si>
  <si>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</si>
  <si>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</si>
  <si>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</si>
  <si>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</si>
  <si>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</si>
  <si>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</si>
  <si>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</si>
  <si>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</si>
  <si>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</si>
  <si>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</si>
  <si>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</si>
  <si>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</si>
  <si>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</si>
  <si>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</si>
  <si>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</si>
  <si>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</si>
  <si>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</si>
  <si>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</si>
  <si>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</si>
  <si>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</si>
  <si>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</si>
  <si>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</si>
  <si>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</si>
  <si>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</si>
  <si>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</si>
  <si>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</si>
  <si>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</si>
  <si>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</si>
  <si>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</si>
  <si>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</si>
  <si>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</si>
  <si>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</si>
  <si>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</si>
  <si>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</si>
  <si>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</si>
  <si>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</si>
  <si>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</si>
  <si>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</si>
  <si>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</si>
  <si>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</si>
  <si>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</si>
  <si>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</si>
  <si>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</si>
  <si>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</si>
  <si>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</si>
  <si>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</si>
  <si>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</si>
  <si>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</si>
  <si>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</si>
  <si>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</si>
  <si>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</si>
  <si>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</si>
  <si>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</si>
  <si>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</si>
  <si>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</si>
  <si>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</si>
  <si>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</si>
  <si>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</si>
  <si>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</si>
  <si>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</si>
  <si>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</si>
  <si>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</si>
  <si>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</si>
  <si>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</si>
  <si>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</si>
  <si>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</si>
  <si>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</si>
  <si>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</si>
  <si>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</si>
  <si>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</si>
  <si>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</si>
  <si>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</si>
  <si>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</si>
  <si>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</si>
  <si>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</si>
  <si>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</si>
  <si>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</si>
  <si>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</si>
  <si>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</si>
  <si>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</si>
  <si>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</si>
  <si>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</si>
  <si>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</si>
  <si>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</si>
  <si>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</si>
  <si>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</si>
  <si>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</si>
  <si>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</si>
  <si>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</si>
  <si>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</si>
  <si>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</si>
  <si>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</si>
  <si>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</si>
  <si>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</si>
  <si>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</si>
  <si>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</si>
  <si>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</si>
  <si>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</si>
  <si>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</si>
  <si>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</si>
  <si>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</si>
  <si>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</si>
  <si>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</si>
  <si>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</si>
  <si>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</si>
  <si>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</si>
  <si>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</si>
  <si>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</si>
  <si>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</si>
  <si>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</si>
  <si>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</si>
  <si>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</si>
  <si>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</si>
  <si>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</si>
  <si>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</si>
  <si>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</si>
  <si>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</si>
  <si>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</si>
  <si>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</si>
  <si>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</si>
  <si>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</si>
  <si>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</si>
  <si>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</si>
  <si>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</si>
  <si>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</si>
  <si>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</si>
  <si>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</si>
  <si>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</si>
  <si>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</si>
  <si>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</si>
  <si>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</si>
  <si>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</si>
  <si>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</si>
  <si>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</si>
  <si>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</si>
  <si>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</si>
  <si>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</si>
  <si>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</si>
  <si>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</si>
  <si>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</si>
  <si>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</si>
  <si>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</si>
  <si>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</si>
  <si>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</si>
  <si>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</si>
  <si>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</si>
  <si>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</si>
  <si>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</si>
  <si>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</si>
  <si>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</si>
  <si>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</si>
  <si>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</si>
  <si>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</si>
  <si>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</si>
  <si>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</si>
  <si>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</si>
  <si>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</si>
  <si>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</si>
  <si>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</si>
  <si>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</si>
  <si>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</si>
  <si>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</si>
  <si>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</si>
  <si>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</si>
  <si>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</si>
  <si>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</si>
  <si>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</si>
  <si>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</si>
  <si>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</si>
  <si>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</si>
  <si>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</si>
  <si>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</si>
  <si>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</si>
  <si>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</si>
  <si>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</si>
  <si>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</si>
  <si>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</si>
  <si>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</si>
  <si>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</si>
  <si>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</si>
  <si>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</si>
  <si>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</si>
  <si>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</si>
  <si>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</si>
  <si>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</si>
  <si>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</si>
  <si>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</si>
  <si>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</si>
  <si>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</si>
  <si>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</si>
  <si>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</si>
  <si>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</si>
  <si>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</si>
  <si>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</si>
  <si>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</si>
  <si>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</si>
  <si>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</si>
  <si>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</si>
  <si>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</si>
  <si>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</si>
  <si>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</si>
  <si>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</si>
  <si>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</si>
  <si>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</si>
  <si>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</si>
  <si>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</si>
  <si>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</si>
  <si>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</si>
  <si>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</si>
  <si>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</si>
  <si>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</si>
  <si>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</si>
  <si>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</si>
  <si>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</si>
  <si>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</si>
  <si>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</si>
  <si>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</si>
  <si>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</si>
  <si>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</si>
  <si>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</si>
  <si>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</si>
  <si>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</si>
  <si>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</si>
  <si>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</si>
  <si>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</si>
  <si>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</si>
  <si>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</si>
  <si>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</si>
  <si>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</si>
  <si>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</si>
  <si>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</si>
  <si>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</si>
  <si>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</si>
  <si>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</si>
  <si>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</si>
  <si>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</si>
  <si>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</si>
  <si>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</si>
  <si>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</si>
  <si>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</si>
  <si>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</si>
  <si>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</si>
  <si>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</si>
  <si>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</si>
  <si>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</si>
  <si>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</si>
  <si>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</si>
  <si>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</si>
  <si>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</si>
  <si>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</si>
  <si>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</si>
  <si>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</si>
  <si>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</si>
  <si>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</si>
  <si>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</si>
  <si>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</si>
  <si>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</si>
  <si>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</si>
  <si>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</si>
  <si>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</si>
  <si>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</si>
  <si>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</si>
  <si>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</si>
  <si>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</si>
  <si>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</si>
  <si>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</si>
  <si>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</si>
  <si>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</si>
  <si>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</si>
  <si>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</si>
  <si>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</si>
  <si>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</si>
  <si>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</si>
  <si>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</si>
  <si>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</si>
  <si>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</si>
  <si>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</si>
  <si>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</si>
  <si>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</si>
  <si>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</si>
  <si>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</si>
  <si>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</si>
  <si>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</si>
  <si>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</si>
  <si>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</si>
  <si>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</si>
  <si>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</si>
  <si>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</si>
  <si>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</si>
  <si>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</si>
  <si>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</si>
  <si>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</si>
  <si>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</si>
  <si>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</si>
  <si>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</si>
  <si>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</si>
  <si>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</si>
  <si>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</si>
  <si>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</si>
  <si>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</si>
  <si>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</si>
  <si>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</si>
  <si>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</si>
  <si>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</si>
  <si>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</si>
  <si>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</si>
  <si>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</si>
  <si>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</si>
  <si>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</si>
  <si>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</si>
  <si>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</si>
  <si>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</si>
  <si>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</si>
  <si>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</si>
  <si>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</si>
  <si>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</si>
  <si>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</si>
  <si>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</si>
  <si>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</si>
  <si>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</si>
  <si>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</si>
  <si>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</si>
  <si>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</si>
  <si>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</si>
  <si>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</si>
  <si>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</si>
  <si>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</si>
  <si>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</si>
  <si>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</si>
  <si>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</si>
  <si>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</si>
  <si>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</si>
  <si>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</si>
  <si>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</si>
  <si>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</si>
  <si>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</si>
  <si>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</si>
  <si>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</si>
  <si>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</si>
  <si>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</si>
  <si>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</si>
  <si>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</si>
  <si>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</si>
  <si>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</si>
  <si>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</si>
  <si>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</si>
  <si>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</si>
  <si>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</si>
  <si>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</si>
  <si>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</si>
  <si>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</si>
  <si>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</si>
  <si>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</si>
  <si>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</si>
  <si>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</si>
  <si>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</si>
  <si>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</si>
  <si>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</si>
  <si>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</si>
  <si>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</si>
  <si>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</si>
  <si>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</si>
  <si>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</si>
  <si>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</si>
  <si>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</si>
  <si>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</si>
  <si>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</si>
  <si>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</si>
  <si>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</si>
  <si>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</si>
  <si>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</si>
  <si>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</si>
  <si>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</si>
  <si>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</si>
  <si>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</si>
  <si>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</si>
  <si>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</si>
  <si>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</si>
  <si>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</si>
  <si>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</si>
  <si>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</si>
  <si>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</si>
  <si>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</si>
  <si>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</si>
  <si>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</si>
  <si>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</si>
  <si>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</si>
  <si>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</si>
  <si>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</si>
  <si>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</si>
  <si>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</si>
  <si>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</si>
  <si>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</si>
  <si>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</si>
  <si>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</si>
  <si>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</si>
  <si>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</si>
  <si>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</si>
  <si>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</si>
  <si>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</si>
  <si>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</si>
  <si>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</si>
  <si>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</si>
  <si>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</si>
  <si>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</si>
  <si>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</si>
  <si>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</si>
  <si>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</si>
  <si>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</si>
  <si>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</si>
  <si>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</si>
  <si>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</si>
  <si>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</si>
  <si>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</si>
  <si>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</si>
  <si>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</si>
  <si>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</si>
  <si>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</si>
  <si>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</si>
  <si>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</si>
  <si>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</si>
  <si>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</si>
  <si>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</si>
  <si>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</si>
  <si>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</si>
  <si>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</si>
  <si>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</si>
  <si>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</si>
  <si>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</si>
  <si>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</si>
  <si>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</si>
  <si>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</si>
  <si>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</si>
  <si>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</si>
  <si>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</si>
  <si>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</si>
  <si>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</si>
  <si>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</si>
  <si>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</si>
  <si>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</si>
  <si>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</si>
  <si>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</si>
  <si>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</si>
  <si>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</si>
  <si>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</si>
  <si>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</si>
  <si>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</si>
  <si>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</si>
  <si>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</si>
  <si>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</si>
  <si>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</si>
  <si>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</si>
  <si>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</si>
  <si>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</si>
  <si>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</si>
  <si>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</si>
  <si>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</si>
  <si>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</si>
  <si>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</si>
  <si>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</si>
  <si>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</si>
  <si>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</si>
  <si>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</si>
  <si>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</si>
  <si>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</si>
  <si>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</si>
  <si>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</si>
  <si>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</si>
  <si>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</si>
  <si>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</si>
  <si>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</si>
  <si>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</si>
  <si>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</si>
  <si>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</si>
  <si>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</si>
  <si>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</si>
  <si>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</si>
  <si>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</si>
  <si>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</si>
  <si>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</si>
  <si>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</si>
  <si>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</si>
  <si>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</si>
  <si>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</si>
  <si>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</si>
  <si>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</si>
  <si>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</si>
  <si>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</si>
  <si>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</si>
  <si>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</si>
  <si>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</si>
  <si>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</si>
  <si>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</si>
  <si>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</si>
  <si>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</si>
  <si>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</si>
  <si>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</si>
  <si>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</si>
  <si>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</si>
  <si>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</si>
  <si>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</si>
  <si>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</si>
  <si>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</si>
  <si>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</si>
  <si>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</si>
  <si>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</si>
  <si>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</si>
  <si>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</si>
  <si>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</si>
  <si>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</si>
  <si>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</si>
  <si>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</si>
  <si>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</si>
  <si>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</si>
  <si>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</si>
  <si>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</si>
  <si>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</si>
  <si>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</si>
  <si>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</si>
  <si>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</si>
  <si>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</si>
  <si>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</si>
  <si>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</si>
  <si>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</si>
  <si>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</si>
  <si>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</si>
  <si>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</si>
  <si>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</si>
  <si>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</si>
  <si>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</si>
  <si>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</si>
  <si>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</si>
  <si>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</si>
  <si>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</si>
  <si>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</si>
  <si>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</si>
  <si>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</si>
  <si>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</si>
  <si>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</si>
  <si>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</si>
  <si>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</si>
  <si>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</si>
  <si>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</si>
  <si>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</si>
  <si>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</si>
  <si>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</si>
  <si>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</si>
  <si>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</si>
  <si>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</si>
  <si>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</si>
  <si>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</si>
  <si>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</si>
  <si>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</si>
  <si>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</si>
  <si>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</si>
  <si>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</si>
  <si>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</si>
  <si>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</si>
  <si>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</si>
  <si>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</si>
  <si>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</si>
  <si>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</si>
  <si>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</si>
  <si>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</si>
  <si>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</si>
  <si>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</si>
  <si>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</si>
  <si>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</si>
  <si>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</si>
  <si>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</si>
  <si>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</si>
  <si>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</si>
  <si>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</si>
  <si>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</si>
  <si>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</si>
  <si>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</si>
  <si>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</si>
  <si>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</si>
  <si>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</si>
  <si>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</si>
  <si>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</si>
  <si>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</si>
  <si>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</si>
  <si>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</si>
  <si>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</si>
  <si>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</si>
  <si>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</si>
  <si>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</si>
  <si>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</si>
  <si>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</si>
  <si>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</si>
  <si>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</si>
  <si>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</si>
  <si>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</si>
  <si>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</si>
  <si>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</si>
  <si>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</si>
  <si>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</si>
  <si>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</si>
  <si>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</si>
  <si>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</si>
  <si>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</si>
  <si>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</si>
  <si>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</si>
  <si>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</si>
  <si>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</si>
  <si>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</si>
  <si>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</si>
  <si>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</si>
  <si>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</si>
  <si>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</si>
  <si>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</si>
  <si>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</si>
  <si>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</si>
  <si>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</si>
  <si>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</si>
  <si>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</si>
  <si>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</si>
  <si>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</si>
  <si>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</si>
  <si>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</si>
  <si>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</si>
  <si>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</si>
  <si>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</si>
  <si>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</si>
  <si>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</si>
  <si>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</si>
  <si>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</si>
  <si>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</si>
  <si>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</si>
  <si>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</si>
  <si>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</si>
  <si>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</si>
  <si>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</si>
  <si>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</si>
  <si>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</si>
  <si>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</si>
  <si>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</si>
  <si>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</si>
  <si>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</si>
  <si>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</si>
  <si>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</si>
  <si>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</si>
  <si>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</si>
  <si>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</si>
  <si>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</si>
  <si>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</si>
  <si>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</si>
  <si>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</si>
  <si>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</si>
  <si>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</si>
  <si>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</si>
  <si>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</si>
  <si>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</si>
  <si>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</si>
  <si>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</si>
  <si>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</si>
  <si>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</si>
  <si>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</si>
  <si>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</si>
  <si>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</si>
  <si>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</si>
  <si>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</si>
  <si>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</si>
  <si>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</si>
  <si>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</si>
  <si>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</si>
  <si>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</si>
  <si>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</si>
  <si>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</si>
  <si>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</si>
  <si>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</si>
  <si>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</si>
  <si>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</si>
  <si>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</si>
  <si>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</si>
  <si>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</si>
  <si>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</si>
  <si>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</si>
  <si>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</si>
  <si>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</si>
  <si>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</si>
  <si>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</si>
  <si>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</si>
  <si>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</si>
  <si>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</si>
  <si>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</si>
  <si>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</si>
  <si>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</si>
  <si>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</si>
  <si>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</si>
  <si>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</si>
  <si>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</si>
  <si>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</si>
  <si>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</si>
  <si>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</si>
  <si>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</si>
  <si>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</si>
  <si>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</si>
  <si>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</si>
  <si>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</si>
  <si>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</si>
  <si>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</si>
  <si>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</si>
  <si>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</si>
  <si>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</si>
  <si>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</si>
  <si>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</si>
  <si>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</si>
  <si>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</si>
  <si>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</si>
  <si>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</si>
  <si>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</si>
  <si>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</si>
  <si>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</si>
  <si>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</si>
  <si>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</si>
  <si>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</si>
  <si>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</si>
  <si>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</si>
  <si>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</si>
  <si>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</si>
  <si>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</si>
  <si>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</si>
  <si>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</si>
  <si>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</si>
  <si>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</si>
  <si>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</si>
  <si>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</si>
  <si>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</si>
  <si>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</si>
  <si>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</si>
  <si>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</si>
  <si>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</si>
  <si>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</si>
  <si>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</si>
  <si>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</si>
  <si>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</si>
  <si>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</si>
  <si>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</si>
  <si>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</si>
  <si>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</si>
  <si>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</si>
  <si>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</si>
  <si>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</si>
  <si>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</si>
  <si>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</si>
  <si>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</si>
  <si>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</si>
  <si>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</si>
  <si>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</si>
  <si>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</si>
  <si>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</si>
  <si>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</si>
  <si>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</si>
  <si>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</si>
  <si>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</si>
  <si>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</si>
  <si>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</si>
  <si>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</si>
  <si>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</si>
  <si>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</si>
  <si>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</si>
  <si>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</si>
  <si>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</si>
  <si>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</si>
  <si>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</si>
  <si>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</si>
  <si>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</si>
  <si>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</si>
  <si>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</si>
  <si>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</si>
  <si>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</si>
  <si>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</si>
  <si>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</si>
  <si>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</si>
  <si>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</si>
  <si>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</si>
  <si>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</si>
  <si>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</si>
  <si>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</si>
  <si>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</si>
  <si>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</si>
  <si>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</si>
  <si>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</si>
  <si>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</si>
  <si>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</si>
  <si>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</si>
  <si>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</si>
  <si>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</si>
  <si>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</si>
  <si>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</si>
  <si>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</si>
  <si>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</si>
  <si>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</si>
  <si>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</si>
  <si>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</si>
  <si>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</si>
  <si>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</si>
  <si>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</si>
  <si>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</si>
  <si>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</si>
  <si>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</si>
  <si>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</si>
  <si>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</si>
  <si>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</si>
  <si>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</si>
  <si>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</si>
  <si>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</si>
  <si>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</si>
  <si>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</si>
  <si>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</si>
  <si>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</si>
  <si>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</si>
  <si>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</si>
  <si>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</si>
  <si>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</si>
  <si>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</si>
  <si>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</si>
  <si>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</si>
  <si>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</si>
  <si>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</si>
  <si>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</si>
  <si>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</si>
  <si>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</si>
  <si>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</si>
  <si>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</si>
  <si>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</si>
  <si>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</si>
  <si>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</si>
  <si>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</si>
  <si>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</si>
  <si>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</si>
  <si>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</si>
  <si>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</si>
  <si>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</si>
  <si>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</si>
  <si>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</si>
  <si>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</si>
  <si>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</si>
  <si>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</si>
  <si>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</si>
  <si>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</si>
  <si>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</si>
  <si>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</si>
  <si>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</si>
  <si>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</si>
  <si>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</si>
  <si>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</si>
  <si>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</si>
  <si>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</si>
  <si>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</si>
  <si>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</si>
  <si>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</si>
  <si>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</si>
  <si>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</si>
  <si>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</si>
  <si>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</si>
  <si>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</si>
  <si>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</si>
  <si>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</si>
  <si>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</si>
  <si>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</si>
  <si>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</si>
  <si>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</si>
  <si>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</si>
  <si>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</si>
  <si>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</si>
  <si>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</si>
  <si>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</si>
  <si>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</si>
  <si>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</si>
  <si>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</si>
  <si>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</si>
  <si>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</si>
  <si>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</si>
  <si>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</si>
  <si>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</si>
  <si>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</si>
  <si>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</si>
  <si>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</si>
  <si>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</si>
  <si>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</si>
  <si>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</si>
  <si>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</si>
  <si>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</si>
  <si>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</si>
  <si>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</si>
  <si>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</si>
  <si>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</si>
  <si>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</si>
  <si>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</si>
  <si>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</si>
  <si>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</si>
  <si>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</si>
  <si>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</si>
  <si>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</si>
  <si>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</si>
  <si>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</si>
  <si>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</si>
  <si>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</si>
  <si>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</si>
  <si>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</si>
  <si>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</si>
  <si>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</si>
  <si>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</si>
  <si>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</si>
  <si>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</si>
  <si>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</si>
  <si>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</si>
  <si>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</si>
  <si>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</si>
  <si>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</si>
  <si>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</si>
  <si>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</si>
  <si>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</si>
  <si>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</si>
  <si>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</si>
  <si>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</si>
  <si>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</si>
  <si>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</si>
  <si>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</si>
  <si>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</si>
  <si>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</si>
  <si>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</si>
  <si>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</si>
  <si>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</si>
  <si>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</si>
  <si>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</si>
  <si>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</si>
  <si>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</si>
  <si>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</si>
  <si>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</si>
  <si>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</si>
  <si>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</si>
  <si>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</si>
  <si>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</si>
  <si>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</si>
  <si>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</si>
  <si>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</si>
  <si>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</si>
  <si>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</si>
  <si>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</si>
  <si>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</si>
  <si>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</si>
  <si>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</si>
  <si>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</si>
  <si>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</si>
  <si>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</si>
  <si>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</si>
  <si>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</si>
  <si>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</si>
  <si>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</si>
  <si>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</si>
  <si>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</si>
  <si>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</si>
  <si>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</si>
  <si>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</si>
  <si>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</si>
  <si>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</si>
  <si>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</si>
  <si>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</si>
  <si>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</si>
  <si>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</si>
  <si>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</si>
  <si>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</si>
  <si>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</si>
  <si>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</si>
  <si>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</si>
  <si>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</si>
  <si>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</si>
  <si>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</si>
  <si>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</si>
  <si>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</si>
  <si>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</si>
  <si>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</si>
  <si>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</si>
  <si>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</si>
  <si>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</si>
  <si>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</si>
  <si>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</si>
  <si>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</si>
  <si>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</si>
  <si>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</si>
  <si>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</si>
  <si>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</si>
  <si>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</si>
  <si>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</si>
  <si>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</si>
  <si>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</si>
  <si>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</si>
  <si>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</si>
  <si>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</si>
  <si>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</si>
  <si>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</si>
  <si>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</si>
  <si>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</si>
  <si>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</si>
  <si>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</si>
  <si>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</si>
  <si>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</si>
  <si>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</si>
  <si>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</si>
  <si>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</si>
  <si>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</si>
  <si>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</si>
  <si>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</si>
  <si>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</si>
  <si>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</si>
  <si>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</si>
  <si>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</si>
  <si>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</si>
  <si>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</si>
  <si>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</si>
  <si>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</si>
  <si>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</si>
  <si>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</si>
  <si>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</si>
  <si>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</si>
  <si>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</si>
  <si>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</si>
  <si>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</si>
  <si>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</si>
  <si>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</si>
  <si>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</si>
  <si>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</si>
  <si>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</si>
  <si>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</si>
  <si>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</si>
  <si>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</si>
  <si>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</si>
  <si>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</si>
  <si>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</si>
  <si>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</si>
  <si>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</si>
  <si>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</si>
  <si>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</si>
  <si>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</si>
  <si>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</si>
  <si>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</si>
  <si>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</si>
  <si>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</si>
  <si>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</si>
  <si>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</si>
  <si>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</si>
  <si>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</si>
  <si>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</si>
  <si>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</si>
  <si>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</si>
  <si>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</si>
  <si>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</si>
  <si>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</si>
  <si>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</si>
  <si>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</si>
  <si>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</si>
  <si>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</si>
  <si>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</si>
  <si>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</si>
  <si>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</si>
  <si>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</si>
  <si>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</si>
  <si>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</si>
  <si>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</si>
  <si>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</si>
  <si>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</si>
  <si>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</si>
  <si>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</si>
  <si>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</si>
  <si>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</si>
  <si>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</si>
  <si>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</si>
  <si>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</si>
  <si>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</si>
  <si>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</si>
  <si>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</si>
  <si>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</si>
  <si>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</si>
  <si>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</si>
  <si>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</si>
  <si>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</si>
  <si>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</si>
  <si>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</si>
  <si>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</si>
  <si>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</si>
  <si>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</si>
  <si>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</si>
  <si>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</si>
  <si>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</si>
  <si>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</si>
  <si>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</si>
  <si>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</si>
  <si>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</si>
  <si>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</si>
  <si>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</si>
  <si>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</si>
  <si>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</si>
  <si>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</si>
  <si>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</si>
  <si>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</si>
  <si>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</si>
  <si>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</si>
  <si>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</si>
  <si>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</si>
  <si>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</si>
  <si>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</si>
  <si>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</si>
  <si>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</si>
  <si>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</si>
  <si>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</si>
  <si>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</si>
  <si>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</si>
  <si>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</si>
  <si>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</si>
  <si>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</si>
  <si>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</si>
  <si>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</si>
  <si>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</si>
  <si>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</si>
  <si>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</si>
  <si>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</si>
  <si>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</si>
  <si>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</si>
  <si>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</si>
  <si>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</si>
  <si>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</si>
  <si>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</si>
  <si>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</si>
  <si>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</si>
  <si>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</si>
  <si>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</si>
  <si>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</si>
  <si>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</si>
  <si>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</si>
  <si>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</si>
  <si>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</si>
  <si>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</si>
  <si>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</si>
  <si>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</si>
  <si>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</si>
  <si>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</si>
  <si>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</si>
  <si>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</si>
  <si>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</si>
  <si>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</si>
  <si>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</si>
  <si>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</si>
  <si>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</si>
  <si>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</si>
  <si>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</si>
  <si>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</si>
  <si>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</si>
  <si>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</si>
  <si>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</si>
  <si>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</si>
  <si>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</si>
  <si>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</si>
  <si>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</si>
  <si>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</si>
  <si>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</si>
  <si>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</si>
  <si>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</si>
  <si>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</si>
  <si>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</si>
  <si>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</si>
  <si>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</si>
  <si>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</si>
  <si>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</si>
  <si>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</si>
  <si>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</si>
  <si>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</si>
  <si>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</si>
  <si>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</si>
  <si>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</si>
  <si>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</si>
  <si>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</si>
  <si>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</si>
  <si>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</si>
  <si>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</si>
  <si>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</si>
  <si>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</si>
  <si>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</si>
  <si>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</si>
  <si>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</si>
  <si>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</si>
  <si>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</si>
  <si>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</si>
  <si>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</si>
  <si>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</si>
  <si>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</si>
  <si>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</si>
  <si>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</si>
  <si>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</si>
  <si>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</si>
  <si>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</si>
  <si>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</si>
  <si>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</si>
  <si>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</si>
  <si>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</si>
  <si>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</si>
  <si>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</si>
  <si>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</si>
  <si>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</si>
  <si>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</si>
  <si>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</si>
  <si>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</si>
  <si>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</si>
  <si>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</si>
  <si>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</si>
  <si>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</si>
  <si>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</si>
  <si>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</si>
  <si>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</si>
  <si>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</si>
  <si>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</si>
  <si>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</si>
  <si>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</si>
  <si>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</si>
  <si>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</si>
  <si>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</si>
  <si>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</si>
  <si>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</si>
  <si>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</si>
  <si>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</si>
  <si>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</si>
  <si>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</si>
  <si>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</si>
  <si>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</si>
  <si>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</si>
  <si>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</si>
  <si>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</si>
  <si>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</si>
  <si>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</si>
  <si>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</si>
  <si>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</si>
  <si>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</si>
  <si>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</si>
  <si>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</si>
  <si>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</si>
  <si>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</si>
  <si>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</si>
  <si>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</si>
  <si>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</si>
  <si>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</si>
  <si>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</si>
  <si>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</si>
  <si>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</si>
  <si>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</si>
  <si>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</si>
  <si>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</si>
  <si>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</si>
  <si>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</si>
  <si>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</si>
  <si>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</si>
  <si>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</si>
  <si>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</si>
  <si>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</si>
  <si>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</si>
  <si>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</si>
  <si>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</si>
  <si>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</si>
  <si>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</si>
  <si>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</si>
  <si>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</si>
  <si>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</si>
  <si>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</si>
  <si>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</si>
  <si>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</si>
  <si>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</si>
  <si>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</si>
  <si>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</si>
  <si>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</si>
  <si>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</si>
  <si>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</si>
  <si>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</si>
  <si>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</si>
  <si>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</si>
  <si>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</si>
  <si>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</si>
  <si>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</si>
  <si>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</si>
  <si>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</si>
  <si>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</si>
  <si>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</si>
  <si>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</si>
  <si>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</si>
  <si>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</si>
  <si>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</si>
  <si>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</si>
  <si>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</si>
  <si>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</si>
  <si>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</si>
  <si>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</si>
  <si>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</si>
  <si>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</si>
  <si>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</si>
  <si>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</si>
  <si>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</si>
  <si>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</si>
  <si>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</si>
  <si>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</si>
  <si>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</si>
  <si>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</si>
  <si>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</si>
  <si>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</si>
  <si>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</si>
  <si>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</si>
  <si>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</si>
  <si>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</si>
  <si>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</si>
  <si>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</si>
  <si>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</si>
  <si>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</si>
  <si>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</si>
  <si>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</si>
  <si>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</si>
  <si>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</si>
  <si>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</si>
  <si>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</si>
  <si>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</si>
  <si>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</si>
  <si>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</si>
  <si>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</si>
  <si>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</si>
  <si>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</si>
  <si>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</si>
  <si>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</si>
  <si>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</si>
  <si>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</si>
  <si>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</si>
  <si>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</si>
  <si>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</si>
  <si>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</si>
  <si>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</si>
  <si>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</si>
  <si>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</si>
  <si>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</si>
  <si>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</si>
  <si>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</si>
  <si>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</si>
  <si>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</si>
  <si>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</si>
  <si>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</si>
  <si>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</si>
  <si>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</si>
  <si>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</si>
  <si>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</si>
  <si>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</si>
  <si>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</si>
  <si>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</si>
  <si>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</si>
  <si>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</si>
  <si>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</si>
  <si>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</si>
  <si>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</si>
  <si>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</si>
  <si>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</si>
  <si>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</si>
  <si>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</si>
  <si>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</si>
  <si>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</si>
  <si>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</si>
  <si>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</si>
  <si>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</si>
  <si>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</si>
  <si>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</si>
  <si>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</si>
  <si>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</si>
  <si>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</si>
  <si>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</si>
  <si>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</si>
  <si>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</si>
  <si>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</si>
  <si>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</si>
  <si>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</si>
  <si>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</si>
  <si>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</si>
  <si>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</si>
  <si>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</si>
  <si>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</si>
  <si>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</si>
  <si>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</si>
  <si>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</si>
  <si>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</si>
  <si>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</si>
  <si>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</si>
  <si>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</si>
  <si>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</si>
  <si>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</si>
  <si>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</si>
  <si>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</si>
  <si>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</si>
  <si>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</si>
  <si>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</si>
  <si>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</si>
  <si>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</si>
  <si>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</si>
  <si>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</si>
  <si>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</si>
  <si>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</si>
  <si>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</si>
  <si>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</si>
  <si>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</si>
  <si>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</si>
  <si>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</si>
  <si>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</si>
  <si>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</si>
  <si>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</si>
  <si>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</si>
  <si>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</si>
  <si>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</si>
  <si>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</si>
  <si>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</si>
  <si>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</si>
  <si>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</si>
  <si>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</si>
  <si>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</si>
  <si>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</si>
  <si>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</si>
  <si>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</si>
  <si>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</si>
  <si>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</si>
  <si>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</si>
  <si>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</si>
  <si>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</si>
  <si>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</si>
  <si>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</si>
  <si>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</si>
  <si>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</si>
  <si>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</si>
  <si>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</si>
  <si>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</si>
  <si>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</si>
  <si>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</si>
  <si>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</si>
  <si>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</si>
  <si>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</si>
  <si>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</si>
  <si>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</si>
  <si>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</si>
  <si>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</si>
  <si>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</si>
  <si>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</si>
  <si>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</si>
  <si>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</si>
  <si>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</si>
  <si>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</si>
  <si>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</si>
  <si>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</si>
  <si>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</si>
  <si>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</si>
  <si>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</si>
  <si>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</si>
  <si>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</si>
  <si>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</si>
  <si>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</si>
  <si>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</si>
  <si>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</si>
  <si>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</si>
  <si>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</si>
  <si>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</si>
  <si>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</si>
  <si>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</si>
  <si>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</si>
  <si>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</si>
  <si>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</si>
  <si>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</si>
  <si>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</si>
  <si>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</si>
  <si>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</si>
  <si>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</si>
  <si>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</si>
  <si>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</si>
  <si>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</si>
  <si>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</si>
  <si>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</si>
  <si>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</si>
  <si>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</si>
  <si>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</si>
  <si>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</si>
  <si>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</si>
  <si>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</si>
  <si>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</si>
  <si>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</si>
  <si>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</si>
  <si>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</si>
  <si>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</si>
  <si>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</si>
  <si>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</si>
  <si>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</si>
  <si>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</si>
  <si>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</si>
  <si>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</si>
  <si>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</si>
  <si>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</si>
  <si>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</si>
  <si>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</si>
  <si>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</si>
  <si>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</si>
  <si>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</si>
  <si>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</si>
  <si>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</si>
  <si>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</si>
  <si>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</si>
  <si>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</si>
  <si>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</si>
  <si>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</si>
  <si>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</si>
  <si>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</si>
  <si>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</si>
  <si>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</si>
  <si>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</si>
  <si>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</si>
  <si>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</si>
  <si>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</si>
  <si>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</si>
  <si>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</si>
  <si>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</si>
  <si>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</si>
  <si>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</si>
  <si>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</si>
  <si>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</si>
  <si>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</si>
  <si>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</si>
  <si>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</si>
  <si>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</si>
  <si>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</si>
  <si>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</si>
  <si>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</si>
  <si>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</si>
  <si>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</si>
  <si>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</si>
  <si>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</si>
  <si>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</si>
  <si>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</si>
  <si>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</si>
  <si>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</si>
  <si>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</si>
  <si>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</si>
  <si>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</si>
  <si>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</si>
  <si>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</si>
  <si>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</si>
  <si>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</si>
  <si>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</si>
  <si>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</si>
  <si>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</si>
  <si>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</si>
  <si>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</si>
  <si>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</si>
  <si>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</si>
  <si>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</si>
  <si>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</si>
  <si>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</si>
  <si>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</si>
  <si>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</si>
  <si>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</si>
  <si>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</si>
  <si>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</si>
  <si>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</si>
  <si>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</si>
  <si>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</si>
  <si>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</si>
  <si>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</si>
  <si>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</si>
  <si>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</si>
  <si>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</si>
  <si>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</si>
  <si>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</si>
  <si>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</si>
  <si>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</si>
  <si>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</si>
  <si>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</si>
  <si>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</si>
  <si>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</si>
  <si>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</si>
  <si>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</si>
  <si>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</si>
  <si>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</si>
  <si>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</si>
  <si>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</si>
  <si>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</si>
  <si>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</si>
  <si>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</si>
  <si>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</si>
  <si>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</si>
  <si>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</si>
  <si>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</si>
  <si>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</si>
  <si>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</si>
  <si>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</si>
  <si>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</si>
  <si>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</si>
  <si>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</si>
  <si>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</si>
  <si>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</si>
  <si>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</si>
  <si>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</si>
  <si>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</si>
  <si>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</si>
  <si>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</si>
  <si>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</si>
  <si>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</si>
  <si>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</si>
  <si>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</si>
  <si>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</si>
  <si>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</si>
  <si>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</si>
  <si>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</si>
  <si>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</si>
  <si>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</si>
  <si>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</si>
  <si>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</si>
  <si>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</si>
  <si>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</si>
  <si>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</si>
  <si>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</si>
  <si>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</si>
  <si>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</si>
  <si>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</si>
  <si>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</si>
  <si>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</si>
  <si>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</si>
  <si>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</si>
  <si>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</si>
  <si>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</si>
  <si>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</si>
  <si>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</si>
  <si>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</si>
  <si>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</si>
  <si>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</si>
  <si>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</si>
  <si>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</si>
  <si>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</si>
  <si>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</si>
  <si>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</si>
  <si>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</si>
  <si>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</si>
  <si>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</si>
  <si>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</si>
  <si>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</si>
  <si>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</si>
  <si>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</si>
  <si>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</si>
  <si>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</si>
  <si>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</si>
  <si>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</si>
  <si>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</si>
  <si>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</si>
  <si>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</si>
  <si>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</si>
  <si>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</si>
  <si>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</si>
  <si>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</si>
  <si>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</si>
  <si>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</si>
  <si>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</si>
  <si>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</si>
  <si>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</si>
  <si>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</si>
  <si>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</si>
  <si>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</si>
  <si>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</si>
  <si>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</si>
  <si>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</si>
  <si>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</si>
  <si>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</si>
  <si>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</si>
  <si>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</si>
  <si>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</si>
  <si>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</si>
  <si>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</si>
  <si>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</si>
  <si>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</si>
  <si>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</si>
  <si>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</si>
  <si>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</si>
  <si>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</si>
  <si>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</si>
  <si>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</si>
  <si>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</si>
  <si>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</si>
  <si>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</si>
  <si>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</si>
  <si>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</si>
  <si>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</si>
  <si>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</si>
  <si>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</si>
  <si>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</si>
  <si>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</si>
  <si>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</si>
  <si>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</si>
  <si>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</si>
  <si>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</si>
  <si>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</si>
  <si>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</si>
  <si>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</si>
  <si>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</si>
  <si>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</si>
  <si>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</si>
  <si>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</si>
  <si>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</si>
  <si>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</si>
  <si>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</si>
  <si>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</si>
  <si>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</si>
  <si>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</si>
  <si>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</si>
  <si>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</si>
  <si>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</si>
  <si>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</si>
  <si>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</si>
  <si>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</si>
  <si>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</si>
  <si>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</si>
  <si>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</si>
  <si>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</si>
  <si>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</si>
  <si>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</si>
  <si>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</si>
  <si>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</si>
  <si>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</si>
  <si>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</si>
  <si>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</si>
  <si>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</si>
  <si>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</si>
  <si>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</si>
  <si>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</si>
  <si>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</si>
  <si>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</si>
  <si>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</si>
  <si>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</si>
  <si>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</si>
  <si>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</si>
  <si>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</si>
  <si>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</si>
  <si>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</si>
  <si>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</si>
  <si>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</si>
  <si>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</si>
  <si>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</si>
  <si>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</si>
  <si>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</si>
  <si>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</si>
  <si>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</si>
  <si>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</si>
  <si>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</si>
  <si>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</si>
  <si>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</si>
  <si>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</si>
  <si>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</si>
  <si>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</si>
  <si>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</si>
  <si>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</si>
  <si>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</si>
  <si>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</si>
  <si>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</si>
  <si>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</si>
  <si>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</si>
  <si>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</si>
  <si>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</si>
  <si>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</si>
  <si>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</si>
  <si>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</si>
  <si>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</si>
  <si>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</si>
  <si>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</si>
  <si>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</si>
  <si>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</si>
  <si>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</si>
  <si>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</si>
  <si>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</si>
  <si>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</si>
  <si>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</si>
  <si>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</si>
  <si>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</si>
  <si>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</si>
  <si>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</si>
  <si>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</si>
  <si>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</si>
  <si>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</si>
  <si>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</si>
  <si>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</si>
  <si>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</si>
  <si>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</si>
  <si>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</si>
  <si>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</si>
  <si>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</si>
  <si>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</si>
  <si>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</si>
  <si>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</si>
  <si>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</si>
  <si>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</si>
  <si>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</si>
  <si>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</si>
  <si>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</si>
  <si>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</si>
  <si>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</si>
  <si>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</si>
  <si>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</si>
  <si>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</si>
  <si>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</si>
  <si>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</si>
  <si>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</si>
  <si>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</si>
  <si>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</si>
  <si>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</si>
  <si>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</si>
  <si>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</si>
  <si>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</si>
  <si>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</si>
  <si>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</si>
  <si>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</si>
  <si>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</si>
  <si>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</si>
  <si>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</si>
  <si>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</si>
  <si>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</si>
  <si>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</si>
  <si>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</si>
  <si>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</si>
  <si>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</si>
  <si>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</si>
  <si>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</si>
  <si>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</si>
  <si>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</si>
  <si>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</si>
  <si>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</si>
  <si>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</si>
  <si>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</si>
  <si>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</si>
  <si>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</si>
  <si>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</si>
  <si>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</si>
  <si>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</si>
  <si>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</si>
  <si>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</si>
  <si>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</si>
  <si>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</si>
  <si>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</si>
  <si>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</si>
  <si>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</si>
  <si>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</si>
  <si>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</si>
  <si>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</si>
  <si>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</si>
  <si>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</si>
  <si>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</si>
  <si>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</si>
  <si>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</si>
  <si>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</si>
  <si>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</si>
  <si>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</si>
  <si>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</si>
  <si>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</si>
  <si>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</si>
  <si>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</si>
  <si>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</si>
  <si>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</si>
  <si>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</si>
  <si>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</si>
  <si>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</si>
  <si>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</si>
  <si>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</si>
  <si>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</si>
  <si>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</si>
  <si>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</si>
  <si>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</si>
  <si>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</si>
  <si>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</si>
  <si>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</si>
  <si>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</si>
  <si>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</si>
  <si>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</si>
  <si>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</si>
  <si>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</si>
  <si>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</si>
  <si>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</si>
  <si>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</si>
  <si>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</si>
  <si>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</si>
  <si>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</si>
  <si>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</si>
  <si>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</si>
  <si>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</si>
  <si>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</si>
  <si>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</si>
  <si>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</si>
  <si>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</si>
  <si>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</si>
  <si>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</si>
  <si>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</si>
  <si>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</si>
  <si>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</si>
  <si>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</si>
  <si>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</si>
  <si>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</si>
  <si>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</si>
  <si>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</si>
  <si>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</si>
  <si>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</si>
  <si>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</si>
  <si>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</si>
  <si>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</si>
  <si>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</si>
  <si>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</si>
  <si>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</si>
  <si>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</si>
  <si>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</si>
  <si>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</si>
  <si>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</si>
  <si>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</si>
  <si>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</si>
  <si>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</si>
  <si>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</si>
  <si>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</si>
  <si>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</si>
  <si>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</si>
  <si>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</si>
  <si>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</si>
  <si>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</si>
  <si>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</si>
  <si>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</si>
  <si>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</si>
  <si>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</si>
  <si>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</si>
  <si>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</si>
  <si>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</si>
  <si>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</si>
  <si>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</si>
  <si>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</si>
  <si>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</si>
  <si>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</si>
  <si>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</si>
  <si>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</si>
  <si>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</si>
  <si>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</si>
  <si>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</si>
  <si>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</si>
  <si>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</si>
  <si>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</si>
  <si>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</si>
  <si>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</si>
  <si>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</si>
  <si>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</si>
  <si>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</si>
  <si>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</si>
  <si>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</si>
  <si>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</si>
  <si>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</si>
  <si>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</si>
  <si>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</si>
  <si>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</si>
  <si>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</si>
  <si>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</si>
  <si>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</si>
  <si>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</si>
  <si>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</si>
  <si>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</si>
  <si>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</si>
  <si>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</si>
  <si>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</si>
  <si>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</si>
  <si>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</si>
  <si>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</si>
  <si>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</si>
  <si>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</si>
  <si>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</si>
  <si>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</si>
  <si>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</si>
  <si>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</si>
  <si>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</si>
  <si>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</si>
  <si>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</si>
  <si>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</si>
  <si>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</si>
  <si>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</si>
  <si>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</si>
  <si>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</si>
  <si>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</si>
  <si>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</si>
  <si>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</si>
  <si>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</si>
  <si>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</si>
  <si>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</si>
  <si>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</si>
  <si>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</si>
  <si>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</si>
  <si>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</si>
  <si>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</si>
  <si>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</si>
  <si>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</si>
  <si>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</si>
  <si>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</si>
  <si>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</si>
  <si>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</si>
  <si>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</si>
  <si>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</si>
  <si>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</si>
  <si>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</si>
  <si>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</si>
  <si>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</si>
  <si>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</si>
  <si>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</si>
  <si>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</si>
  <si>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</si>
  <si>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</si>
  <si>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</si>
  <si>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</si>
  <si>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</si>
  <si>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</si>
  <si>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</si>
  <si>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</si>
  <si>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</si>
  <si>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</si>
  <si>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</si>
  <si>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</si>
  <si>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</si>
  <si>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</si>
  <si>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</si>
  <si>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</si>
  <si>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</si>
  <si>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</si>
  <si>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</si>
  <si>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</si>
  <si>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</si>
  <si>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</si>
  <si>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</si>
  <si>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</si>
  <si>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</si>
  <si>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</si>
  <si>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</si>
  <si>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</si>
  <si>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</si>
  <si>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</si>
  <si>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</si>
  <si>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</si>
  <si>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</si>
  <si>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</si>
  <si>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</si>
  <si>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</si>
  <si>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</si>
  <si>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</si>
  <si>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</si>
  <si>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</si>
  <si>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</si>
  <si>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</si>
  <si>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</si>
  <si>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</si>
  <si>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</si>
  <si>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</si>
  <si>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</si>
  <si>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</si>
  <si>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</si>
  <si>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</si>
  <si>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</si>
  <si>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</si>
  <si>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</si>
  <si>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</si>
  <si>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</si>
  <si>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</si>
  <si>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</si>
  <si>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</si>
  <si>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</si>
  <si>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</si>
  <si>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</si>
  <si>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</si>
  <si>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</si>
  <si>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</si>
  <si>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</si>
  <si>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</si>
  <si>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</si>
  <si>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</si>
  <si>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</si>
  <si>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</si>
  <si>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</si>
  <si>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</si>
  <si>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</si>
  <si>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</si>
  <si>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</si>
  <si>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</si>
  <si>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</si>
  <si>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</si>
  <si>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</si>
  <si>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</si>
  <si>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</si>
  <si>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</si>
  <si>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</si>
  <si>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</si>
  <si>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</si>
  <si>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</si>
  <si>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</si>
  <si>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</si>
  <si>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</si>
  <si>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</si>
  <si>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</si>
  <si>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</si>
  <si>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</si>
  <si>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</si>
  <si>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</si>
  <si>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</si>
  <si>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</si>
  <si>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</si>
  <si>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</si>
  <si>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</si>
  <si>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</si>
  <si>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</si>
  <si>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</si>
  <si>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</si>
  <si>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</si>
  <si>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</si>
  <si>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</si>
  <si>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</si>
  <si>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</si>
  <si>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</si>
  <si>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</si>
  <si>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</si>
  <si>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</si>
  <si>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</si>
  <si>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</si>
  <si>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</si>
  <si>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</si>
  <si>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</si>
  <si>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</si>
  <si>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</si>
  <si>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</si>
  <si>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</si>
  <si>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</si>
  <si>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</si>
  <si>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</si>
  <si>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</si>
  <si>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</si>
  <si>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</si>
  <si>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</si>
  <si>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</si>
  <si>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</si>
  <si>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</si>
  <si>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</si>
  <si>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</si>
  <si>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</si>
  <si>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</si>
  <si>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</si>
  <si>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</si>
  <si>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</si>
  <si>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</si>
  <si>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</si>
  <si>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</si>
  <si>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</si>
  <si>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</si>
  <si>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</si>
  <si>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</si>
  <si>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</si>
  <si>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</si>
  <si>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</si>
  <si>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</si>
  <si>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</si>
  <si>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</si>
  <si>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</si>
  <si>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</si>
  <si>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</si>
  <si>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</si>
  <si>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</si>
  <si>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</si>
  <si>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</si>
  <si>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</si>
  <si>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</si>
  <si>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</si>
  <si>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</si>
  <si>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</si>
  <si>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</si>
  <si>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</si>
  <si>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</si>
  <si>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</si>
  <si>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</si>
  <si>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</si>
  <si>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</si>
  <si>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</si>
  <si>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</si>
  <si>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</si>
  <si>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</si>
  <si>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</si>
  <si>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</si>
  <si>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</si>
  <si>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</si>
  <si>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</si>
  <si>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</si>
  <si>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</si>
  <si>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</si>
  <si>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</si>
  <si>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</si>
  <si>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</si>
  <si>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</si>
  <si>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</si>
  <si>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</si>
  <si>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</si>
  <si>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</si>
  <si>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</si>
  <si>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</si>
  <si>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</si>
  <si>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</si>
  <si>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</si>
  <si>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</si>
  <si>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</si>
  <si>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</si>
  <si>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</si>
  <si>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</si>
  <si>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</si>
  <si>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</si>
  <si>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</si>
  <si>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</si>
  <si>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</si>
  <si>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</si>
  <si>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</si>
  <si>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</si>
  <si>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</si>
  <si>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</si>
  <si>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</si>
  <si>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</si>
  <si>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</si>
  <si>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</si>
  <si>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</si>
  <si>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</si>
  <si>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</si>
  <si>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</si>
  <si>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</si>
  <si>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</si>
  <si>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</si>
  <si>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</si>
  <si>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</si>
  <si>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</si>
  <si>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</si>
  <si>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</si>
  <si>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</si>
  <si>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</si>
  <si>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</si>
  <si>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</si>
  <si>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</si>
  <si>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</si>
  <si>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</si>
  <si>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</si>
  <si>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</si>
  <si>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</si>
  <si>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</si>
  <si>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</si>
  <si>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</si>
  <si>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</si>
  <si>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</si>
  <si>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</si>
  <si>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</si>
  <si>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</si>
  <si>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</si>
  <si>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</si>
  <si>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</si>
  <si>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</si>
  <si>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</si>
  <si>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</si>
  <si>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</si>
  <si>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</si>
  <si>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</si>
  <si>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</si>
  <si>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</si>
  <si>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</si>
  <si>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</si>
  <si>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</si>
  <si>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</si>
  <si>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</si>
  <si>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</si>
  <si>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</si>
  <si>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</si>
  <si>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</si>
  <si>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</si>
  <si>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</si>
  <si>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</si>
  <si>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</si>
  <si>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</si>
  <si>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</si>
  <si>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</si>
  <si>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</si>
  <si>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</si>
  <si>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</si>
  <si>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</si>
  <si>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</si>
  <si>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</si>
  <si>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</si>
  <si>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</si>
  <si>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</si>
  <si>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</si>
  <si>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</si>
  <si>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</si>
  <si>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</si>
  <si>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</si>
  <si>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</si>
  <si>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</si>
  <si>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</si>
  <si>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</si>
  <si>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</si>
  <si>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</si>
  <si>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</si>
  <si>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</si>
  <si>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</si>
  <si>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</si>
  <si>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</si>
  <si>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</si>
  <si>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</si>
  <si>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</si>
  <si>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</si>
  <si>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</si>
  <si>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</si>
  <si>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</si>
  <si>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</si>
  <si>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</si>
  <si>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</si>
  <si>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</si>
  <si>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</si>
  <si>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</si>
  <si>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</si>
  <si>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</si>
  <si>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</si>
  <si>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</si>
  <si>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</si>
  <si>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</si>
  <si>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</si>
  <si>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</si>
  <si>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</si>
  <si>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</si>
  <si>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</si>
  <si>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</si>
  <si>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</si>
  <si>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</si>
  <si>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</si>
  <si>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</si>
  <si>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</si>
  <si>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</si>
  <si>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</si>
  <si>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</si>
  <si>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</si>
  <si>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</si>
  <si>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</si>
  <si>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</si>
  <si>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</si>
  <si>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</si>
  <si>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</si>
  <si>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</si>
  <si>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</si>
  <si>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</si>
  <si>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</si>
  <si>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</si>
  <si>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</si>
  <si>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</si>
  <si>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</si>
  <si>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</si>
  <si>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</si>
  <si>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</si>
  <si>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</si>
  <si>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</si>
  <si>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</si>
  <si>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</si>
  <si>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</si>
  <si>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</si>
  <si>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</si>
  <si>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</si>
  <si>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</si>
  <si>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</si>
  <si>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</si>
  <si>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</si>
  <si>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</si>
  <si>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</si>
  <si>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</si>
  <si>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</si>
  <si>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</si>
  <si>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</si>
  <si>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</si>
  <si>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</si>
  <si>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</si>
  <si>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</si>
  <si>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</si>
  <si>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</si>
  <si>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</si>
  <si>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</si>
  <si>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</si>
  <si>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</si>
  <si>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</si>
  <si>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</si>
  <si>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</si>
  <si>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</si>
  <si>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</si>
  <si>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</si>
  <si>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</si>
  <si>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</si>
  <si>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</si>
  <si>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</si>
  <si>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</si>
  <si>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</si>
  <si>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</si>
  <si>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</si>
  <si>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</si>
  <si>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</si>
  <si>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</si>
  <si>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</si>
  <si>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</si>
  <si>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</si>
  <si>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</si>
  <si>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</si>
  <si>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</si>
  <si>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</si>
  <si>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</si>
  <si>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</si>
  <si>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</si>
  <si>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</si>
  <si>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</si>
  <si>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</si>
  <si>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</si>
  <si>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</si>
  <si>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</si>
  <si>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</si>
  <si>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</si>
  <si>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</si>
  <si>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</si>
  <si>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</si>
  <si>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</si>
  <si>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</si>
  <si>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</si>
  <si>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</si>
  <si>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</si>
  <si>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</si>
  <si>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</si>
  <si>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</si>
  <si>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</si>
  <si>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</si>
  <si>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</si>
  <si>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</si>
  <si>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</si>
  <si>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</si>
  <si>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</si>
  <si>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</si>
  <si>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</si>
  <si>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</si>
  <si>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</si>
  <si>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</si>
  <si>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</si>
  <si>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</si>
  <si>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</si>
  <si>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</si>
  <si>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</si>
  <si>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</si>
  <si>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</si>
  <si>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</si>
  <si>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</si>
  <si>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</si>
  <si>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</si>
  <si>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</si>
  <si>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</si>
  <si>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</si>
  <si>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</si>
  <si>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</si>
  <si>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</si>
  <si>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</si>
  <si>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</si>
  <si>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</si>
  <si>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</si>
  <si>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</si>
  <si>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</si>
  <si>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</si>
  <si>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</si>
  <si>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</si>
  <si>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</si>
  <si>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</si>
  <si>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</si>
  <si>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</si>
  <si>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</si>
  <si>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</si>
  <si>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</si>
  <si>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</si>
  <si>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</si>
  <si>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</si>
  <si>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</si>
  <si>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</si>
  <si>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</si>
  <si>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</si>
  <si>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</si>
  <si>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</si>
  <si>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</si>
  <si>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</si>
  <si>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</si>
  <si>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</si>
  <si>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</si>
  <si>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</si>
  <si>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</si>
  <si>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</si>
  <si>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</si>
  <si>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</si>
  <si>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</si>
  <si>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</si>
  <si>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</si>
  <si>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</si>
  <si>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</si>
  <si>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</si>
  <si>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</si>
  <si>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</si>
  <si>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</si>
  <si>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</si>
  <si>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</si>
  <si>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</si>
  <si>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</si>
  <si>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</si>
  <si>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</si>
  <si>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</si>
  <si>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</si>
  <si>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</si>
  <si>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</si>
  <si>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</si>
  <si>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</si>
  <si>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</si>
  <si>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</si>
  <si>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</si>
  <si>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</si>
  <si>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</si>
  <si>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</si>
  <si>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</si>
  <si>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</si>
  <si>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</si>
  <si>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</si>
  <si>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</si>
  <si>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</si>
  <si>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</si>
  <si>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</si>
  <si>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</si>
  <si>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</si>
  <si>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</si>
  <si>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</si>
  <si>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</si>
  <si>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</si>
  <si>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</si>
  <si>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</si>
  <si>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</si>
  <si>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</si>
  <si>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</si>
  <si>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</si>
  <si>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</si>
  <si>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</si>
  <si>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</si>
  <si>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</si>
  <si>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</si>
  <si>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</si>
  <si>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</si>
  <si>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</si>
  <si>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</si>
  <si>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</si>
  <si>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</si>
  <si>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</si>
  <si>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</si>
  <si>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</si>
  <si>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</si>
  <si>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</si>
  <si>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</si>
  <si>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</si>
  <si>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</si>
  <si>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</si>
  <si>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</si>
  <si>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</si>
  <si>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</si>
  <si>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</si>
  <si>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</si>
  <si>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</si>
  <si>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</si>
  <si>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</si>
  <si>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</si>
  <si>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</si>
  <si>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</si>
  <si>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</si>
  <si>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</si>
  <si>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</si>
  <si>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</si>
  <si>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</si>
  <si>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</si>
  <si>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</si>
  <si>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</si>
  <si>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</si>
  <si>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</si>
  <si>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</si>
  <si>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</si>
  <si>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</si>
  <si>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</si>
  <si>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</si>
  <si>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</si>
  <si>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</si>
  <si>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</si>
  <si>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</si>
  <si>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</si>
  <si>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</si>
  <si>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</si>
  <si>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</si>
  <si>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</si>
  <si>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</si>
  <si>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</si>
  <si>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</si>
  <si>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</si>
  <si>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</si>
  <si>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</si>
  <si>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</si>
  <si>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</si>
  <si>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</si>
  <si>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</si>
  <si>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</si>
  <si>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</si>
  <si>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</si>
  <si>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</si>
  <si>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</si>
  <si>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</si>
  <si>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</si>
  <si>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</si>
  <si>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</si>
  <si>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</si>
  <si>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</si>
  <si>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</si>
  <si>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</si>
  <si>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</si>
  <si>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</si>
  <si>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</si>
  <si>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</si>
  <si>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</si>
  <si>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</si>
  <si>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</si>
  <si>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</si>
  <si>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</si>
  <si>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</si>
  <si>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</si>
  <si>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</si>
  <si>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</si>
  <si>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</si>
  <si>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</si>
  <si>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</si>
  <si>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</si>
  <si>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</si>
  <si>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</si>
  <si>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</si>
  <si>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</si>
  <si>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</si>
  <si>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</si>
  <si>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</si>
  <si>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</si>
  <si>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</si>
  <si>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</si>
  <si>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</si>
  <si>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</si>
  <si>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</si>
  <si>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</si>
  <si>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</si>
  <si>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</si>
  <si>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</si>
  <si>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</si>
  <si>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</si>
  <si>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</si>
  <si>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</si>
  <si>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</si>
  <si>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</si>
  <si>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</si>
  <si>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</si>
  <si>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</si>
  <si>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</si>
  <si>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</si>
  <si>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</si>
  <si>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</si>
  <si>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</si>
  <si>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</si>
  <si>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</si>
  <si>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</si>
  <si>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</si>
  <si>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</si>
  <si>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</si>
  <si>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</si>
  <si>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</si>
  <si>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</si>
  <si>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</si>
  <si>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</si>
  <si>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</si>
  <si>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</si>
  <si>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</si>
  <si>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</si>
  <si>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</si>
  <si>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</si>
  <si>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</si>
  <si>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</si>
  <si>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</si>
  <si>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</si>
  <si>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</si>
  <si>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</si>
  <si>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</si>
  <si>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</si>
  <si>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</si>
  <si>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</si>
  <si>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</si>
  <si>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</si>
  <si>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</si>
  <si>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</si>
  <si>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</si>
  <si>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</si>
  <si>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</si>
  <si>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</si>
  <si>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</si>
  <si>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</si>
  <si>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</si>
  <si>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</si>
  <si>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</si>
  <si>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</si>
  <si>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</si>
  <si>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</si>
  <si>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</si>
  <si>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</si>
  <si>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</si>
  <si>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</si>
  <si>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</si>
  <si>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</si>
  <si>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</si>
  <si>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</si>
  <si>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</si>
  <si>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</si>
  <si>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</si>
  <si>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</si>
  <si>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</si>
  <si>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</si>
  <si>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</si>
  <si>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</si>
  <si>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</si>
  <si>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</si>
  <si>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</si>
  <si>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</si>
  <si>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</si>
  <si>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</si>
  <si>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</si>
  <si>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</si>
  <si>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</si>
  <si>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</si>
  <si>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</si>
  <si>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</si>
  <si>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</si>
  <si>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</si>
  <si>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</si>
  <si>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</si>
  <si>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</si>
  <si>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</si>
  <si>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</si>
  <si>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</si>
  <si>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</si>
  <si>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</si>
  <si>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</si>
  <si>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</si>
  <si>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</si>
  <si>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</si>
  <si>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</si>
  <si>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</si>
  <si>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</si>
  <si>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</si>
  <si>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</si>
  <si>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</si>
  <si>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</si>
  <si>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</si>
  <si>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</si>
  <si>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</si>
  <si>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</si>
  <si>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</si>
  <si>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</si>
  <si>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</si>
  <si>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</si>
  <si>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</si>
  <si>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</si>
  <si>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</si>
  <si>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</si>
  <si>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</si>
  <si>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</si>
  <si>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</si>
  <si>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</si>
  <si>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</si>
  <si>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</si>
  <si>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</si>
  <si>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</si>
  <si>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</si>
  <si>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</si>
  <si>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</si>
  <si>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</si>
  <si>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</si>
  <si>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</si>
  <si>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</si>
  <si>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</si>
  <si>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</si>
  <si>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</si>
  <si>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</si>
  <si>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</si>
  <si>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</si>
  <si>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</si>
  <si>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</si>
  <si>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</si>
  <si>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</si>
  <si>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</si>
  <si>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</si>
  <si>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</si>
  <si>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</si>
  <si>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</si>
  <si>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</si>
  <si>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</si>
  <si>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</si>
  <si>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</si>
  <si>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</si>
  <si>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</si>
  <si>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</si>
  <si>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</si>
  <si>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</si>
  <si>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</si>
  <si>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</si>
  <si>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</si>
  <si>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</si>
  <si>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</si>
  <si>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</si>
  <si>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</si>
  <si>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</si>
  <si>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</si>
  <si>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</si>
  <si>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</si>
  <si>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</si>
  <si>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</si>
  <si>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</si>
  <si>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</si>
  <si>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</si>
  <si>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</si>
  <si>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</si>
  <si>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</si>
  <si>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</si>
  <si>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</si>
  <si>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</si>
  <si>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</si>
  <si>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</si>
  <si>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</si>
  <si>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</si>
  <si>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</si>
  <si>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</si>
  <si>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</si>
  <si>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</si>
  <si>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</si>
  <si>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</si>
  <si>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</si>
  <si>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</si>
  <si>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</si>
  <si>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</si>
  <si>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</si>
  <si>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</si>
  <si>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</si>
  <si>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</si>
  <si>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</si>
  <si>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</si>
  <si>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</si>
  <si>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</si>
  <si>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</si>
  <si>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</si>
  <si>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</si>
  <si>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</si>
  <si>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</si>
  <si>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</si>
  <si>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</si>
  <si>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</si>
  <si>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</si>
  <si>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</si>
  <si>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</si>
  <si>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</si>
  <si>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</si>
  <si>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</si>
  <si>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</si>
  <si>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</si>
  <si>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</si>
  <si>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</si>
  <si>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</si>
  <si>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</si>
  <si>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</si>
  <si>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</si>
  <si>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</si>
  <si>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</si>
  <si>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</si>
  <si>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</si>
  <si>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</si>
  <si>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</si>
  <si>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</si>
  <si>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</si>
  <si>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</si>
  <si>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</si>
  <si>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</si>
  <si>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</si>
  <si>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</si>
  <si>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</si>
  <si>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</si>
  <si>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</si>
  <si>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</si>
  <si>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</si>
  <si>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</si>
  <si>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</si>
  <si>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</si>
  <si>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</si>
  <si>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</si>
  <si>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</si>
  <si>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</si>
  <si>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</si>
  <si>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</si>
  <si>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</si>
  <si>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</si>
  <si>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</si>
  <si>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</si>
  <si>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</si>
  <si>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</si>
  <si>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</si>
  <si>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</si>
  <si>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</si>
  <si>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</si>
  <si>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</si>
  <si>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</si>
  <si>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</si>
  <si>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</si>
  <si>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</si>
  <si>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</si>
  <si>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</si>
  <si>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</si>
  <si>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</si>
  <si>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</si>
  <si>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</si>
  <si>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</si>
  <si>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</si>
  <si>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</si>
  <si>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</si>
  <si>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</si>
  <si>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</si>
  <si>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</si>
  <si>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</si>
  <si>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</si>
  <si>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</si>
  <si>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</si>
  <si>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</si>
  <si>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</si>
  <si>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</si>
  <si>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</si>
  <si>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</si>
  <si>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</si>
  <si>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</si>
  <si>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</si>
  <si>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</si>
  <si>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</si>
  <si>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</si>
  <si>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</si>
  <si>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</si>
  <si>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</si>
  <si>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</si>
  <si>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</si>
  <si>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</si>
  <si>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</si>
  <si>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</si>
  <si>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</si>
  <si>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</si>
  <si>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</si>
  <si>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</si>
  <si>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</si>
  <si>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</si>
  <si>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</si>
  <si>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</si>
  <si>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</si>
  <si>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</si>
  <si>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</si>
  <si>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</si>
  <si>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</si>
  <si>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</si>
  <si>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</si>
  <si>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</si>
  <si>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</si>
  <si>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</si>
  <si>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</si>
  <si>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</si>
  <si>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</si>
  <si>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</si>
  <si>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</si>
  <si>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</si>
  <si>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</si>
  <si>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</si>
  <si>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</si>
  <si>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</si>
  <si>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</si>
  <si>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</si>
  <si>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</si>
  <si>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</si>
  <si>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</si>
  <si>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</si>
  <si>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</si>
  <si>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</si>
  <si>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</si>
  <si>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</si>
  <si>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</si>
  <si>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</si>
  <si>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</si>
  <si>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</si>
  <si>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</si>
  <si>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</si>
  <si>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</si>
  <si>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</si>
  <si>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</si>
  <si>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</si>
  <si>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</si>
  <si>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</si>
  <si>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</si>
  <si>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</si>
  <si>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</si>
  <si>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</si>
  <si>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</si>
  <si>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</si>
  <si>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</si>
  <si>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</si>
  <si>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</si>
  <si>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</si>
  <si>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</si>
  <si>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</si>
  <si>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</si>
  <si>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</si>
  <si>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</si>
  <si>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</si>
  <si>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</si>
  <si>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</si>
  <si>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</si>
  <si>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</si>
  <si>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</si>
  <si>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</si>
  <si>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</si>
  <si>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</si>
  <si>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</si>
  <si>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</si>
  <si>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</si>
  <si>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</si>
  <si>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</si>
  <si>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</si>
  <si>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</si>
  <si>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</si>
  <si>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</si>
  <si>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</si>
  <si>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</si>
  <si>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</si>
  <si>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</si>
  <si>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</si>
  <si>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</si>
  <si>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</si>
  <si>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</si>
  <si>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</si>
  <si>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</si>
  <si>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</si>
  <si>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</si>
  <si>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</si>
  <si>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</si>
  <si>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</si>
  <si>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</si>
  <si>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</si>
  <si>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</si>
  <si>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</si>
  <si>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</si>
  <si>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</si>
  <si>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</si>
  <si>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</si>
  <si>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</si>
  <si>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</si>
  <si>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</si>
  <si>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</si>
  <si>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</si>
  <si>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</si>
  <si>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</si>
  <si>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</si>
  <si>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</si>
  <si>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</si>
  <si>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</si>
  <si>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</si>
  <si>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</si>
  <si>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</si>
  <si>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</si>
  <si>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</si>
  <si>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</si>
  <si>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</si>
  <si>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</si>
  <si>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</si>
  <si>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</si>
  <si>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</si>
  <si>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</si>
  <si>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</si>
  <si>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</si>
  <si>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</si>
  <si>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</si>
  <si>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</si>
  <si>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</si>
  <si>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</si>
  <si>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</si>
  <si>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</si>
  <si>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</si>
  <si>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</si>
  <si>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</si>
  <si>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</si>
  <si>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</si>
  <si>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</si>
  <si>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</si>
  <si>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</si>
  <si>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</si>
  <si>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</si>
  <si>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</si>
  <si>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</si>
  <si>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</si>
  <si>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</si>
  <si>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</si>
  <si>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</si>
  <si>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</si>
  <si>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</si>
  <si>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</si>
  <si>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</si>
  <si>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</si>
  <si>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</si>
  <si>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</si>
  <si>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</si>
  <si>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</si>
  <si>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</si>
  <si>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</si>
  <si>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</si>
  <si>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</si>
  <si>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</si>
  <si>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</si>
  <si>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</si>
  <si>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</si>
  <si>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</si>
  <si>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</si>
  <si>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</si>
  <si>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</si>
  <si>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</si>
  <si>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</si>
  <si>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</si>
  <si>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</si>
  <si>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</si>
  <si>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</si>
  <si>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</si>
  <si>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</si>
  <si>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</si>
  <si>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</si>
  <si>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</si>
  <si>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</si>
  <si>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</si>
  <si>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</si>
  <si>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</si>
  <si>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</si>
  <si>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</si>
  <si>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</si>
  <si>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</si>
  <si>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</si>
  <si>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</si>
  <si>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</si>
  <si>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</si>
  <si>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</si>
  <si>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</si>
  <si>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</si>
  <si>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</si>
  <si>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</si>
  <si>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</si>
  <si>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</si>
  <si>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</si>
  <si>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</si>
  <si>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</si>
  <si>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</si>
  <si>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</si>
  <si>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</si>
  <si>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</si>
  <si>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</si>
  <si>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</si>
  <si>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</si>
  <si>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</si>
  <si>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</si>
  <si>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</si>
  <si>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</si>
  <si>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</si>
  <si>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</si>
  <si>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</si>
  <si>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</si>
  <si>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</si>
  <si>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</si>
  <si>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</si>
  <si>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</si>
  <si>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</si>
  <si>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</si>
  <si>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</si>
  <si>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</si>
  <si>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</si>
  <si>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</si>
  <si>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</si>
  <si>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</si>
  <si>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</si>
  <si>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</si>
  <si>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</si>
  <si>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</si>
  <si>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</si>
  <si>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</si>
  <si>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</si>
  <si>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</si>
  <si>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</si>
  <si>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</si>
  <si>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</si>
  <si>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</si>
  <si>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</si>
  <si>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</si>
  <si>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</si>
  <si>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</si>
  <si>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</si>
  <si>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</si>
  <si>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</si>
  <si>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</si>
  <si>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</si>
  <si>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</si>
  <si>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</si>
  <si>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</si>
  <si>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</si>
  <si>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</si>
  <si>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</si>
  <si>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</si>
  <si>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</si>
  <si>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</si>
  <si>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</si>
  <si>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</si>
  <si>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</si>
  <si>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</si>
  <si>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</si>
  <si>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</si>
  <si>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</si>
  <si>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</si>
  <si>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</si>
  <si>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</si>
  <si>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</si>
  <si>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</si>
  <si>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</si>
  <si>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</si>
  <si>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</si>
  <si>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</si>
  <si>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</si>
  <si>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</si>
  <si>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</si>
  <si>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</si>
  <si>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</si>
  <si>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</si>
  <si>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</si>
  <si>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</si>
  <si>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</si>
  <si>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</si>
  <si>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</si>
  <si>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</si>
  <si>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</si>
  <si>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</si>
  <si>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</si>
  <si>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</si>
  <si>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</si>
  <si>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</si>
  <si>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</si>
  <si>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</si>
  <si>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</si>
  <si>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</si>
  <si>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</si>
  <si>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</si>
  <si>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</si>
  <si>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</si>
  <si>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</si>
  <si>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</si>
  <si>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</si>
  <si>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</si>
  <si>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</si>
  <si>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</si>
  <si>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</si>
  <si>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</si>
  <si>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</si>
  <si>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</si>
  <si>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</si>
  <si>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</si>
  <si>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</si>
  <si>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</si>
  <si>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</si>
  <si>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</si>
  <si>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</si>
  <si>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</si>
  <si>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</si>
  <si>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</si>
  <si>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</si>
  <si>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</si>
  <si>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</si>
  <si>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</si>
  <si>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</si>
  <si>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</si>
  <si>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</si>
  <si>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</si>
  <si>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</si>
  <si>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</si>
  <si>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</si>
  <si>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</si>
  <si>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</si>
  <si>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</si>
  <si>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</si>
  <si>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</si>
  <si>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</si>
  <si>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</si>
  <si>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</si>
  <si>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</si>
  <si>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</si>
  <si>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</si>
  <si>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</si>
  <si>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</si>
  <si>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</si>
  <si>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</si>
  <si>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</si>
  <si>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</si>
  <si>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</si>
  <si>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</si>
  <si>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</si>
  <si>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</si>
  <si>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</si>
  <si>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</si>
  <si>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</si>
  <si>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</si>
  <si>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</si>
  <si>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</si>
  <si>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</si>
  <si>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</si>
  <si>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</si>
  <si>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</si>
  <si>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</si>
  <si>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</si>
  <si>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</si>
  <si>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</si>
  <si>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</si>
  <si>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</si>
  <si>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</si>
  <si>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</si>
  <si>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</si>
  <si>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</si>
  <si>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</si>
  <si>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</si>
  <si>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</si>
  <si>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</si>
  <si>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</si>
  <si>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</si>
  <si>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</si>
  <si>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</si>
  <si>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</si>
  <si>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</si>
  <si>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</si>
  <si>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</si>
  <si>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</si>
  <si>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</si>
  <si>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</si>
  <si>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</si>
  <si>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</si>
  <si>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</si>
  <si>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</si>
  <si>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</si>
  <si>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</si>
  <si>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</si>
  <si>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</si>
  <si>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</si>
  <si>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</si>
  <si>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</si>
  <si>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</si>
  <si>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</si>
  <si>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</si>
  <si>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</si>
  <si>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</si>
  <si>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</si>
  <si>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</si>
  <si>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</si>
  <si>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</si>
  <si>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</si>
  <si>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</si>
  <si>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</si>
  <si>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</si>
  <si>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</si>
  <si>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</si>
  <si>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</si>
  <si>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</si>
  <si>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</si>
  <si>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</si>
  <si>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</si>
  <si>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</si>
  <si>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</si>
  <si>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</si>
  <si>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</si>
  <si>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</si>
  <si>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</si>
  <si>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</si>
  <si>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</si>
  <si>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</si>
  <si>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</si>
  <si>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</si>
  <si>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</si>
  <si>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</si>
  <si>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</si>
  <si>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</si>
  <si>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</si>
  <si>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</si>
  <si>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</si>
  <si>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</si>
  <si>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</si>
  <si>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</si>
  <si>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</si>
  <si>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</si>
  <si>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</si>
  <si>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</si>
  <si>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</si>
  <si>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</si>
  <si>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</si>
  <si>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</si>
  <si>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</si>
  <si>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</si>
  <si>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</si>
  <si>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</si>
  <si>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</si>
  <si>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</si>
  <si>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</si>
  <si>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</si>
  <si>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</si>
  <si>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</si>
  <si>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</si>
  <si>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</si>
  <si>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</si>
  <si>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</si>
  <si>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</si>
  <si>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</si>
  <si>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</si>
  <si>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</si>
  <si>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</si>
  <si>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</si>
  <si>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</si>
  <si>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</si>
  <si>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</si>
  <si>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</si>
  <si>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</si>
  <si>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</si>
  <si>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</si>
  <si>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</si>
  <si>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</si>
  <si>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</si>
  <si>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</si>
  <si>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</si>
  <si>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</si>
  <si>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</si>
  <si>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</si>
  <si>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</si>
  <si>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</si>
  <si>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</si>
  <si>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</si>
  <si>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</si>
  <si>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</si>
  <si>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</si>
  <si>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</si>
  <si>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</si>
  <si>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</si>
  <si>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</si>
  <si>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</si>
  <si>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</si>
  <si>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</si>
  <si>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</si>
  <si>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</si>
  <si>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</si>
  <si>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</si>
  <si>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</si>
  <si>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</si>
  <si>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</si>
  <si>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</si>
  <si>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</si>
  <si>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</si>
  <si>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</si>
  <si>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</si>
  <si>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</si>
  <si>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</si>
  <si>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</si>
  <si>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</si>
  <si>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</si>
  <si>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</si>
  <si>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</si>
  <si>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</si>
  <si>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</si>
  <si>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</si>
  <si>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</si>
  <si>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</si>
  <si>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</si>
  <si>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</si>
  <si>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</si>
  <si>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</si>
  <si>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</si>
  <si>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</si>
  <si>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</si>
  <si>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</si>
  <si>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</si>
  <si>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</si>
  <si>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</si>
  <si>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</si>
  <si>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</si>
  <si>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</si>
  <si>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</si>
  <si>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</si>
  <si>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</si>
  <si>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</si>
  <si>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</si>
  <si>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</si>
  <si>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</si>
  <si>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</si>
  <si>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</si>
  <si>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</si>
  <si>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</si>
  <si>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</si>
  <si>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</si>
  <si>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</si>
  <si>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</si>
  <si>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</si>
  <si>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</si>
  <si>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</si>
  <si>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</si>
  <si>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</si>
  <si>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</si>
  <si>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</si>
  <si>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</si>
  <si>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</si>
  <si>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</si>
  <si>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</si>
  <si>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</si>
  <si>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</si>
  <si>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</si>
  <si>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</si>
  <si>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</si>
  <si>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</si>
  <si>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</si>
  <si>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</si>
  <si>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</si>
  <si>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</si>
  <si>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</si>
  <si>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</si>
  <si>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</si>
  <si>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</si>
  <si>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</si>
  <si>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</si>
  <si>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</si>
  <si>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</si>
  <si>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</si>
  <si>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</si>
  <si>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</si>
  <si>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</si>
  <si>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</si>
  <si>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</si>
  <si>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</si>
  <si>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</si>
  <si>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</si>
  <si>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</si>
  <si>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</si>
  <si>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</si>
  <si>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</si>
  <si>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</si>
  <si>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</si>
  <si>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</si>
  <si>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</si>
  <si>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</si>
  <si>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</si>
  <si>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</si>
  <si>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</si>
  <si>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</si>
  <si>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</si>
  <si>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</si>
  <si>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</si>
  <si>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</si>
  <si>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</si>
  <si>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</si>
  <si>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</si>
  <si>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</si>
  <si>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</si>
  <si>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</si>
  <si>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</si>
  <si>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</si>
  <si>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</si>
  <si>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</si>
  <si>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</si>
  <si>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</si>
  <si>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</si>
  <si>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</si>
  <si>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</si>
  <si>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</si>
  <si>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</si>
  <si>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</si>
  <si>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</si>
  <si>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</si>
  <si>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</si>
  <si>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</si>
  <si>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</si>
  <si>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</si>
  <si>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</si>
  <si>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</si>
  <si>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</si>
  <si>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</si>
  <si>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</si>
  <si>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</si>
  <si>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</si>
  <si>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</si>
  <si>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</si>
  <si>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</si>
  <si>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</si>
  <si>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</si>
  <si>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</si>
  <si>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</si>
  <si>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</si>
  <si>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</si>
  <si>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</si>
  <si>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</si>
  <si>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</si>
  <si>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</si>
  <si>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</si>
  <si>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</si>
  <si>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</si>
  <si>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</si>
  <si>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</si>
  <si>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</si>
  <si>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</si>
  <si>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</si>
  <si>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</si>
  <si>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</si>
  <si>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</si>
  <si>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</si>
  <si>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</si>
  <si>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</si>
  <si>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</si>
  <si>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</si>
  <si>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</si>
  <si>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</si>
  <si>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</si>
  <si>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</si>
  <si>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</si>
  <si>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</si>
  <si>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</si>
  <si>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</si>
  <si>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</si>
  <si>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</si>
  <si>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</si>
  <si>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</si>
  <si>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</si>
  <si>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</si>
  <si>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</si>
  <si>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</si>
  <si>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</si>
  <si>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</si>
  <si>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</si>
  <si>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</si>
  <si>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</si>
  <si>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</si>
  <si>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</si>
  <si>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</si>
  <si>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</si>
  <si>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</si>
  <si>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</si>
  <si>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</si>
  <si>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</si>
  <si>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</si>
  <si>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</si>
  <si>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</si>
  <si>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</si>
  <si>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</si>
  <si>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</si>
  <si>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</si>
  <si>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</si>
  <si>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</si>
  <si>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</si>
  <si>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</si>
  <si>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</si>
  <si>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</si>
  <si>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</si>
  <si>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</si>
  <si>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</si>
  <si>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</si>
  <si>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</si>
  <si>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</si>
  <si>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</si>
  <si>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</si>
  <si>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</si>
  <si>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</si>
  <si>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</si>
  <si>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</si>
  <si>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</si>
  <si>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</si>
  <si>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</si>
  <si>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</si>
  <si>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</si>
  <si>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</si>
  <si>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</si>
  <si>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</si>
  <si>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</si>
  <si>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</si>
  <si>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</si>
  <si>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</si>
  <si>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</si>
  <si>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</si>
  <si>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</si>
  <si>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</si>
  <si>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</si>
  <si>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</si>
  <si>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</si>
  <si>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</si>
  <si>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</si>
  <si>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</si>
  <si>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</si>
  <si>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</si>
  <si>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</si>
  <si>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</si>
  <si>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</si>
  <si>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</si>
  <si>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</si>
  <si>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</si>
  <si>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</si>
  <si>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</si>
  <si>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</si>
  <si>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</si>
  <si>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</si>
  <si>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</si>
  <si>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</si>
  <si>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</si>
  <si>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</si>
  <si>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</si>
  <si>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</si>
  <si>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</si>
  <si>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</si>
  <si>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</si>
  <si>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</si>
  <si>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</si>
  <si>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</si>
  <si>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</si>
  <si>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</si>
  <si>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</si>
  <si>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</si>
  <si>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</si>
  <si>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</si>
  <si>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</si>
  <si>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</si>
  <si>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</si>
  <si>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</si>
  <si>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</si>
  <si>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</si>
  <si>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</si>
  <si>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</si>
  <si>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</si>
  <si>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</si>
  <si>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</si>
  <si>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</si>
  <si>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</si>
  <si>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</si>
  <si>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</si>
  <si>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</si>
  <si>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</si>
  <si>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</si>
  <si>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</si>
  <si>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</si>
  <si>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</si>
  <si>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</si>
  <si>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</si>
  <si>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</si>
  <si>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</si>
  <si>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</si>
  <si>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</si>
  <si>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</si>
  <si>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</si>
  <si>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</si>
  <si>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</si>
  <si>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</si>
  <si>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</si>
  <si>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</si>
  <si>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</si>
  <si>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</si>
  <si>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</si>
  <si>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</si>
  <si>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</si>
  <si>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</si>
  <si>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</si>
  <si>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</si>
  <si>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</si>
  <si>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</si>
  <si>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</si>
  <si>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</si>
  <si>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</si>
  <si>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</si>
  <si>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</si>
  <si>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</si>
  <si>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</si>
  <si>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</si>
  <si>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</si>
  <si>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</si>
  <si>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</si>
  <si>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</si>
  <si>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</si>
  <si>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</si>
  <si>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</si>
  <si>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</si>
  <si>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</si>
  <si>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</si>
  <si>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</si>
  <si>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</si>
  <si>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</si>
  <si>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</si>
  <si>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</si>
  <si>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</si>
  <si>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</si>
  <si>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</si>
  <si>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</si>
  <si>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</si>
  <si>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</si>
  <si>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</si>
  <si>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</si>
  <si>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</si>
  <si>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</si>
  <si>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</si>
  <si>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</si>
  <si>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</si>
  <si>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</si>
  <si>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</si>
  <si>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</si>
  <si>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</si>
  <si>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</si>
  <si>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</si>
  <si>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</si>
  <si>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</si>
  <si>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</si>
  <si>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</si>
  <si>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</si>
  <si>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</si>
  <si>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</si>
  <si>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</si>
  <si>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</si>
  <si>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</si>
  <si>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</si>
  <si>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</si>
  <si>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</si>
  <si>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</si>
  <si>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</si>
  <si>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</si>
  <si>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</si>
  <si>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</si>
  <si>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</si>
  <si>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</si>
  <si>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</si>
  <si>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</si>
  <si>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</si>
  <si>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</si>
  <si>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</si>
  <si>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</si>
  <si>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</si>
  <si>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</si>
  <si>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</si>
  <si>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</si>
  <si>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</si>
  <si>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</si>
  <si>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</si>
  <si>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</si>
  <si>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</si>
  <si>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</si>
  <si>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</si>
  <si>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</si>
  <si>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</si>
  <si>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</si>
  <si>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</si>
  <si>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</si>
  <si>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</si>
  <si>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</si>
  <si>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</si>
  <si>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</si>
  <si>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</si>
  <si>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</si>
  <si>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</si>
  <si>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</si>
  <si>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</si>
  <si>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</si>
  <si>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</si>
  <si>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</si>
  <si>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</si>
  <si>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</si>
  <si>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</si>
  <si>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</si>
  <si>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</si>
  <si>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</si>
  <si>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</si>
  <si>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</si>
  <si>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</si>
  <si>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</si>
  <si>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</si>
  <si>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</si>
  <si>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</si>
  <si>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</si>
  <si>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</si>
  <si>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</si>
  <si>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</si>
  <si>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</si>
  <si>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</si>
  <si>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</si>
  <si>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</si>
  <si>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</si>
  <si>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</si>
  <si>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</si>
  <si>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</si>
  <si>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</si>
  <si>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</si>
  <si>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</si>
  <si>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</si>
  <si>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</si>
  <si>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</si>
  <si>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</si>
  <si>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</si>
  <si>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</si>
  <si>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</si>
  <si>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</si>
  <si>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</si>
  <si>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</si>
  <si>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</si>
  <si>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</si>
  <si>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</si>
  <si>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</si>
  <si>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</si>
  <si>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</si>
  <si>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</si>
  <si>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</si>
  <si>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</si>
  <si>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</si>
  <si>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</si>
  <si>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</si>
  <si>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</si>
  <si>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</si>
  <si>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</si>
  <si>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</si>
  <si>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</si>
  <si>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</si>
  <si>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</si>
  <si>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</si>
  <si>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</si>
  <si>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</si>
  <si>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</si>
  <si>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</si>
  <si>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</si>
  <si>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</si>
  <si>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</si>
  <si>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</si>
  <si>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</si>
  <si>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</si>
  <si>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</si>
  <si>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</si>
  <si>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</si>
  <si>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</si>
  <si>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</si>
  <si>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</si>
  <si>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</si>
  <si>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</si>
  <si>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</si>
  <si>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</si>
  <si>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</si>
  <si>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</si>
  <si>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</si>
  <si>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</si>
  <si>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</si>
  <si>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</si>
  <si>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</si>
  <si>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</si>
  <si>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</si>
  <si>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</si>
  <si>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</si>
  <si>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</si>
  <si>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</si>
  <si>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</si>
  <si>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</si>
  <si>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</si>
  <si>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</si>
  <si>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</si>
  <si>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</si>
  <si>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</si>
  <si>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</si>
  <si>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</si>
  <si>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</si>
  <si>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</si>
  <si>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</si>
  <si>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</si>
  <si>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</si>
  <si>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</si>
  <si>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</si>
  <si>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</si>
  <si>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</si>
  <si>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</si>
  <si>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</si>
  <si>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</si>
  <si>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</si>
  <si>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</si>
  <si>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</si>
  <si>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</si>
  <si>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</si>
  <si>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</si>
  <si>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</si>
  <si>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</si>
  <si>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</si>
  <si>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</si>
  <si>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</si>
  <si>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</si>
  <si>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</si>
  <si>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</si>
  <si>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</si>
  <si>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</si>
  <si>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</si>
  <si>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</si>
  <si>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</si>
  <si>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</si>
  <si>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</si>
  <si>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</si>
  <si>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</si>
  <si>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</si>
  <si>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</si>
  <si>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</si>
  <si>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</si>
  <si>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</si>
  <si>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</si>
  <si>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</si>
  <si>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</si>
  <si>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</si>
  <si>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</si>
  <si>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</si>
  <si>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</si>
  <si>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</si>
  <si>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</si>
  <si>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</si>
  <si>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</si>
  <si>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</si>
  <si>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</si>
  <si>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</si>
  <si>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</si>
  <si>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</si>
  <si>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</si>
  <si>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</si>
  <si>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</si>
  <si>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</si>
  <si>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</si>
  <si>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</si>
  <si>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</si>
  <si>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</si>
  <si>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</si>
  <si>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</si>
  <si>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</si>
  <si>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</si>
  <si>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</si>
  <si>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</si>
  <si>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</si>
  <si>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</si>
  <si>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</si>
  <si>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</si>
  <si>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</si>
  <si>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</si>
  <si>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</si>
  <si>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</si>
  <si>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</si>
  <si>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</si>
  <si>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</si>
  <si>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</si>
  <si>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</si>
  <si>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</si>
  <si>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</si>
  <si>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</si>
  <si>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</si>
  <si>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</si>
  <si>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</si>
  <si>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</si>
  <si>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</si>
  <si>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</si>
  <si>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</si>
  <si>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</si>
  <si>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</si>
  <si>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</si>
  <si>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</si>
  <si>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</si>
  <si>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</si>
  <si>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</si>
  <si>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</si>
  <si>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</si>
  <si>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</si>
  <si>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</si>
  <si>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</si>
  <si>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</si>
  <si>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</si>
  <si>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</si>
  <si>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</si>
  <si>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</si>
  <si>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</si>
  <si>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</si>
  <si>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</si>
  <si>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</si>
  <si>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</si>
  <si>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</si>
  <si>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</si>
  <si>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</si>
  <si>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</si>
  <si>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</si>
  <si>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</si>
  <si>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</si>
  <si>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</si>
  <si>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</si>
  <si>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</si>
  <si>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</si>
  <si>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</si>
  <si>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</si>
  <si>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</si>
  <si>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</si>
  <si>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</si>
  <si>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</si>
  <si>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</si>
  <si>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</si>
  <si>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</si>
  <si>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</si>
  <si>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</si>
  <si>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</si>
  <si>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</si>
  <si>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</si>
  <si>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</si>
  <si>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</si>
  <si>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</si>
  <si>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</si>
  <si>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</si>
  <si>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</si>
  <si>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</si>
  <si>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</si>
  <si>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</si>
  <si>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</si>
  <si>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</si>
  <si>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</si>
  <si>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</si>
  <si>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</si>
  <si>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</si>
  <si>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</si>
  <si>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</si>
  <si>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</si>
  <si>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</si>
  <si>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</si>
  <si>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</si>
  <si>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</si>
  <si>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</si>
  <si>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</si>
  <si>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</si>
  <si>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</si>
  <si>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</si>
  <si>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</si>
  <si>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</si>
  <si>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</si>
  <si>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</si>
  <si>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</si>
  <si>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</si>
  <si>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</si>
  <si>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</si>
  <si>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</si>
  <si>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</si>
  <si>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</si>
  <si>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</si>
  <si>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</si>
  <si>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</si>
  <si>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</si>
  <si>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</si>
  <si>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</si>
  <si>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</si>
  <si>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</si>
  <si>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</si>
  <si>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</si>
  <si>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</si>
  <si>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</si>
  <si>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</si>
  <si>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</si>
  <si>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</si>
  <si>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</si>
  <si>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</si>
  <si>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</si>
  <si>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</si>
  <si>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</si>
  <si>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</si>
  <si>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</si>
  <si>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</si>
  <si>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</si>
  <si>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</si>
  <si>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</si>
  <si>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</si>
  <si>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</si>
  <si>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</si>
  <si>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</si>
  <si>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</si>
  <si>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</si>
  <si>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</si>
  <si>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</si>
  <si>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</si>
  <si>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</si>
  <si>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</si>
  <si>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</si>
  <si>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</si>
  <si>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</si>
  <si>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</si>
  <si>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</si>
  <si>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</si>
  <si>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</si>
  <si>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</si>
  <si>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</si>
  <si>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</si>
  <si>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</si>
  <si>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</si>
  <si>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</si>
  <si>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</si>
  <si>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</si>
  <si>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</si>
  <si>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</si>
  <si>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</si>
  <si>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</si>
  <si>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</si>
  <si>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</si>
  <si>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</si>
  <si>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</si>
  <si>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</si>
  <si>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</si>
  <si>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</si>
  <si>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</si>
  <si>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</si>
  <si>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</si>
  <si>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</si>
  <si>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</si>
  <si>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</si>
  <si>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</si>
  <si>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</si>
  <si>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</si>
  <si>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</si>
  <si>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</si>
  <si>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</si>
  <si>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</si>
  <si>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</si>
  <si>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</si>
  <si>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</si>
  <si>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</si>
  <si>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</si>
  <si>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</si>
  <si>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</si>
  <si>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</si>
  <si>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</si>
  <si>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</si>
  <si>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</si>
  <si>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</si>
  <si>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</si>
  <si>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</si>
  <si>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</si>
  <si>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</si>
  <si>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</si>
  <si>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</si>
  <si>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</si>
  <si>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</si>
  <si>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</si>
  <si>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</si>
  <si>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</si>
  <si>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</si>
  <si>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</si>
  <si>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</si>
  <si>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</si>
  <si>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</si>
  <si>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</si>
  <si>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</si>
  <si>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</si>
  <si>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</si>
  <si>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</si>
  <si>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</si>
  <si>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</si>
  <si>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</si>
  <si>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</si>
  <si>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</si>
  <si>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</si>
  <si>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</si>
  <si>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</si>
  <si>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</si>
  <si>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</si>
  <si>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</si>
  <si>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</si>
  <si>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</si>
  <si>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</si>
  <si>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</si>
  <si>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</si>
  <si>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</si>
  <si>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</si>
  <si>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</si>
  <si>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</si>
  <si>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</si>
  <si>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</si>
  <si>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</si>
  <si>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</si>
  <si>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</si>
  <si>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</si>
  <si>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</si>
  <si>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</si>
  <si>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</si>
  <si>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</si>
  <si>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</si>
  <si>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</si>
  <si>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</si>
  <si>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</si>
  <si>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</si>
  <si>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</si>
  <si>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</si>
  <si>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</si>
  <si>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</si>
  <si>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</si>
  <si>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</si>
  <si>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</si>
  <si>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</si>
  <si>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</si>
  <si>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</si>
  <si>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</si>
  <si>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</si>
  <si>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</si>
  <si>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</si>
  <si>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</si>
  <si>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</si>
  <si>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</si>
  <si>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</si>
  <si>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</si>
  <si>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</si>
  <si>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</si>
  <si>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</si>
  <si>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</si>
  <si>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</si>
  <si>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</si>
  <si>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</si>
  <si>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</si>
  <si>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</si>
  <si>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</si>
  <si>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</si>
  <si>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</si>
  <si>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</si>
  <si>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</si>
  <si>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</si>
  <si>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</si>
  <si>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</si>
  <si>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</si>
  <si>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</si>
  <si>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</si>
  <si>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</si>
  <si>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</si>
  <si>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</si>
  <si>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</si>
  <si>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</si>
  <si>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</si>
  <si>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</si>
  <si>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</si>
  <si>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</si>
  <si>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</si>
  <si>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</si>
  <si>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</si>
  <si>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</si>
  <si>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</si>
  <si>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</si>
  <si>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</si>
  <si>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</si>
  <si>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</si>
  <si>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</si>
  <si>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</si>
  <si>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</si>
  <si>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</si>
  <si>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</si>
  <si>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</si>
  <si>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</si>
  <si>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</si>
  <si>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</si>
  <si>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</si>
  <si>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</si>
  <si>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</si>
  <si>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</si>
  <si>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</si>
  <si>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</si>
  <si>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</si>
  <si>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</si>
  <si>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</si>
  <si>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</si>
  <si>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</si>
  <si>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</si>
  <si>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</si>
  <si>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</si>
  <si>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</si>
  <si>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</si>
  <si>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</si>
  <si>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</si>
  <si>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</si>
  <si>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</si>
  <si>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</si>
  <si>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</si>
  <si>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</si>
  <si>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</si>
  <si>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</si>
  <si>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</si>
  <si>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</si>
  <si>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</si>
  <si>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</si>
  <si>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</si>
  <si>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</si>
  <si>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</si>
  <si>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</si>
  <si>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</si>
  <si>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</si>
  <si>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</si>
  <si>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</si>
  <si>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</si>
  <si>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</si>
  <si>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</si>
  <si>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</si>
  <si>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</si>
  <si>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</si>
  <si>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</si>
  <si>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</si>
  <si>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</si>
  <si>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</si>
  <si>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</si>
  <si>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</si>
  <si>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</si>
  <si>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</si>
  <si>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</si>
  <si>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</si>
  <si>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</si>
  <si>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</si>
  <si>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</si>
  <si>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</si>
  <si>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</si>
  <si>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</si>
  <si>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</si>
  <si>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</si>
  <si>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</si>
  <si>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</si>
  <si>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</si>
  <si>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</si>
  <si>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</si>
  <si>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</si>
  <si>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</si>
  <si>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</si>
  <si>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</si>
  <si>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</si>
  <si>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</si>
  <si>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</si>
  <si>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</si>
  <si>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</si>
  <si>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</si>
  <si>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</si>
  <si>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</si>
  <si>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</si>
  <si>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</si>
  <si>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</si>
  <si>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</si>
  <si>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</si>
  <si>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</si>
  <si>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</si>
  <si>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</si>
  <si>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</si>
  <si>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</si>
  <si>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</si>
  <si>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</si>
  <si>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</si>
  <si>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</si>
  <si>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</si>
  <si>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</si>
  <si>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</si>
  <si>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</si>
  <si>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</si>
  <si>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</si>
  <si>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</si>
  <si>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</si>
  <si>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</si>
  <si>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</si>
  <si>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</si>
  <si>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</si>
  <si>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</si>
  <si>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</si>
  <si>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</si>
  <si>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</si>
  <si>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</si>
  <si>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</si>
  <si>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</si>
  <si>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</si>
  <si>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</si>
  <si>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</si>
  <si>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</si>
  <si>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</si>
  <si>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</si>
  <si>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</si>
  <si>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</si>
  <si>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</si>
  <si>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</si>
  <si>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</si>
  <si>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</si>
  <si>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</si>
  <si>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</si>
  <si>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</si>
  <si>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</si>
  <si>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</si>
  <si>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</si>
  <si>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</si>
  <si>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</si>
  <si>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</si>
  <si>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</si>
  <si>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</si>
  <si>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</si>
  <si>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</si>
  <si>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</si>
  <si>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</si>
  <si>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</si>
  <si>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</si>
  <si>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</si>
  <si>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</si>
  <si>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</si>
  <si>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</si>
  <si>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</si>
  <si>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</si>
  <si>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</si>
  <si>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</si>
  <si>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</si>
  <si>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</si>
  <si>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</si>
  <si>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</si>
  <si>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</si>
  <si>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</si>
  <si>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</si>
  <si>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</si>
  <si>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</si>
  <si>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</si>
  <si>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</si>
  <si>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</si>
  <si>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</si>
  <si>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</si>
  <si>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</si>
  <si>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</si>
  <si>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</si>
  <si>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</si>
  <si>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</si>
  <si>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</si>
  <si>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</si>
  <si>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</si>
  <si>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</si>
  <si>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</si>
  <si>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</si>
  <si>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</si>
  <si>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</si>
  <si>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</si>
  <si>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</si>
  <si>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</si>
  <si>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</si>
  <si>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</si>
  <si>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</si>
  <si>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</si>
  <si>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</si>
  <si>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</si>
  <si>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</si>
  <si>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</si>
  <si>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</si>
  <si>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</si>
  <si>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</si>
  <si>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</si>
  <si>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</si>
  <si>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</si>
  <si>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</si>
  <si>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</si>
  <si>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</si>
  <si>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</si>
  <si>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</si>
  <si>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</si>
  <si>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</si>
  <si>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</si>
  <si>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</si>
  <si>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</si>
  <si>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</si>
  <si>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</si>
  <si>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</si>
  <si>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</si>
  <si>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</si>
  <si>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</si>
  <si>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</si>
  <si>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</si>
  <si>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</si>
  <si>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</si>
  <si>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</si>
  <si>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</si>
  <si>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</si>
  <si>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</si>
  <si>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</si>
  <si>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</si>
  <si>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</si>
  <si>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</si>
  <si>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</si>
  <si>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</si>
  <si>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</si>
  <si>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</si>
  <si>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</si>
  <si>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</si>
  <si>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</si>
  <si>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</si>
  <si>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</si>
  <si>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</si>
  <si>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</si>
  <si>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</si>
  <si>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</si>
  <si>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</si>
  <si>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</si>
  <si>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</si>
  <si>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</si>
  <si>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</si>
  <si>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</si>
  <si>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</si>
  <si>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</si>
  <si>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</si>
  <si>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</si>
  <si>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</si>
  <si>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</si>
  <si>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</si>
  <si>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</si>
  <si>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</si>
  <si>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</si>
  <si>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</si>
  <si>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</si>
  <si>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</si>
  <si>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</si>
  <si>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</si>
  <si>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</si>
  <si>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</si>
  <si>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</si>
  <si>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</si>
  <si>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</si>
  <si>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</si>
  <si>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</si>
  <si>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</si>
  <si>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</si>
  <si>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</si>
  <si>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</si>
  <si>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</si>
  <si>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</si>
  <si>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</si>
  <si>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</si>
  <si>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</si>
  <si>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</si>
  <si>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</si>
  <si>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</si>
  <si>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</si>
  <si>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</si>
  <si>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</si>
  <si>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</si>
  <si>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</si>
  <si>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</si>
  <si>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</si>
  <si>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</si>
  <si>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</si>
  <si>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</si>
  <si>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</si>
  <si>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</si>
  <si>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</si>
  <si>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</si>
  <si>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</si>
  <si>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</si>
  <si>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</si>
  <si>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</si>
  <si>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</si>
  <si>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</si>
  <si>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</si>
  <si>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</si>
  <si>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</si>
  <si>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</si>
  <si>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</si>
  <si>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</si>
  <si>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</si>
  <si>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</si>
  <si>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</si>
  <si>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</si>
  <si>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</si>
  <si>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</si>
  <si>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</si>
  <si>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</si>
  <si>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</si>
  <si>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</si>
  <si>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</si>
  <si>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</si>
  <si>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</si>
  <si>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</si>
  <si>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</si>
  <si>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</si>
  <si>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</si>
  <si>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</si>
  <si>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</si>
  <si>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</si>
  <si>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</si>
  <si>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</si>
  <si>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</si>
  <si>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</si>
  <si>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</si>
  <si>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</si>
  <si>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</si>
  <si>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</si>
  <si>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</si>
  <si>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</si>
  <si>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</si>
  <si>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</si>
  <si>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</si>
  <si>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</si>
  <si>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</si>
  <si>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</si>
  <si>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</si>
  <si>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</si>
  <si>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</si>
  <si>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</si>
  <si>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</si>
  <si>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</si>
  <si>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</si>
  <si>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</si>
  <si>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</si>
  <si>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</si>
  <si>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</si>
  <si>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</si>
  <si>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</si>
  <si>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</si>
  <si>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</si>
  <si>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</si>
  <si>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</si>
  <si>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</si>
  <si>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</si>
  <si>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</si>
  <si>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</si>
  <si>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</si>
  <si>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</si>
  <si>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</si>
  <si>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</si>
  <si>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</si>
  <si>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</si>
  <si>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</si>
  <si>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</si>
  <si>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</si>
  <si>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</si>
  <si>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</si>
  <si>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</si>
  <si>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</si>
  <si>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</si>
  <si>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</si>
  <si>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</si>
  <si>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</si>
  <si>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</si>
  <si>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</si>
  <si>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</si>
  <si>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</si>
  <si>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</si>
  <si>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</si>
  <si>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</si>
  <si>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</si>
  <si>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</si>
  <si>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</si>
  <si>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</si>
  <si>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</si>
  <si>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</si>
  <si>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</si>
  <si>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</si>
  <si>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</si>
  <si>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</si>
  <si>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</si>
  <si>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</si>
  <si>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</si>
  <si>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</si>
  <si>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</si>
  <si>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</si>
  <si>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</si>
  <si>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</si>
  <si>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</si>
  <si>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</si>
  <si>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</si>
  <si>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</si>
  <si>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</si>
  <si>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</si>
  <si>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</si>
  <si>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</si>
  <si>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</si>
  <si>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</si>
  <si>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</si>
  <si>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</si>
  <si>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</si>
  <si>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</si>
  <si>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</si>
  <si>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</si>
  <si>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</si>
  <si>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</si>
  <si>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</si>
  <si>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</si>
  <si>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</si>
  <si>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</si>
  <si>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</si>
  <si>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</si>
  <si>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</si>
  <si>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</si>
  <si>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</si>
  <si>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</si>
  <si>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</si>
  <si>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</si>
  <si>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</si>
  <si>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</si>
  <si>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</si>
  <si>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</si>
  <si>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</si>
  <si>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</si>
  <si>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</si>
  <si>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</si>
  <si>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</si>
  <si>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</si>
  <si>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</si>
  <si>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</si>
  <si>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</si>
  <si>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</si>
  <si>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</si>
  <si>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</si>
  <si>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</si>
  <si>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</si>
  <si>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</si>
  <si>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</si>
  <si>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</si>
  <si>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</si>
  <si>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</si>
  <si>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</si>
  <si>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</si>
  <si>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</si>
  <si>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</si>
  <si>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</si>
  <si>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</si>
  <si>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</si>
  <si>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</si>
  <si>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</si>
  <si>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</si>
  <si>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</si>
  <si>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</si>
  <si>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</si>
  <si>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</si>
  <si>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</si>
  <si>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</si>
  <si>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</si>
  <si>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</si>
  <si>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</si>
  <si>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</si>
  <si>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</si>
  <si>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</si>
  <si>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</si>
  <si>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</si>
  <si>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</si>
  <si>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</si>
  <si>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</si>
  <si>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</si>
  <si>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</si>
  <si>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</si>
  <si>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</si>
  <si>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</si>
  <si>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</si>
  <si>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</si>
  <si>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</si>
  <si>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</si>
  <si>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</si>
  <si>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</si>
  <si>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</si>
  <si>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</si>
  <si>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</si>
  <si>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</si>
  <si>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</si>
  <si>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</si>
  <si>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</si>
  <si>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</si>
  <si>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</si>
  <si>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</si>
  <si>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</si>
  <si>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</si>
  <si>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</si>
  <si>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</si>
  <si>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</si>
  <si>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</si>
  <si>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</si>
  <si>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</si>
  <si>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</si>
  <si>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</si>
  <si>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</si>
  <si>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</si>
  <si>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</si>
  <si>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</si>
  <si>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</si>
  <si>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</si>
  <si>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</si>
  <si>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</si>
  <si>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</si>
  <si>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</si>
  <si>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</si>
  <si>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</si>
  <si>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</si>
  <si>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</si>
  <si>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</si>
  <si>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</si>
  <si>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</si>
  <si>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</si>
  <si>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</si>
  <si>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</si>
  <si>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</si>
  <si>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</si>
  <si>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</si>
  <si>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</si>
  <si>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</si>
  <si>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</si>
  <si>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</si>
  <si>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</si>
  <si>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</si>
  <si>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</si>
  <si>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</si>
  <si>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</si>
  <si>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</si>
  <si>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</si>
  <si>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</si>
  <si>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</si>
  <si>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</si>
  <si>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</si>
  <si>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</si>
  <si>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</si>
  <si>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</si>
  <si>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</si>
  <si>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</si>
  <si>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</si>
  <si>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</si>
  <si>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</si>
  <si>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</si>
  <si>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</si>
  <si>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</si>
  <si>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</si>
  <si>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</si>
  <si>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</si>
  <si>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</si>
  <si>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</si>
  <si>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</si>
  <si>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</si>
  <si>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</si>
  <si>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</si>
  <si>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</si>
  <si>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</si>
  <si>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</si>
  <si>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</si>
  <si>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</si>
  <si>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</si>
  <si>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</si>
  <si>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</si>
  <si>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</si>
  <si>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</si>
  <si>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</si>
  <si>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</si>
  <si>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</si>
  <si>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</si>
  <si>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</si>
  <si>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</si>
  <si>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</si>
  <si>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</si>
  <si>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</si>
  <si>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</si>
  <si>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</si>
  <si>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</si>
  <si>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</si>
  <si>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</si>
  <si>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</si>
  <si>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</si>
  <si>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</si>
  <si>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</si>
  <si>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</si>
  <si>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</si>
  <si>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</si>
  <si>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</si>
  <si>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</si>
  <si>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</si>
  <si>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</si>
  <si>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</si>
  <si>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</si>
  <si>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</si>
  <si>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</si>
  <si>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</si>
  <si>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</si>
  <si>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</si>
  <si>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</si>
  <si>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</si>
  <si>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</si>
  <si>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</si>
  <si>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</si>
  <si>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</si>
  <si>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</si>
  <si>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</si>
  <si>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</si>
  <si>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</si>
  <si>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</si>
  <si>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</si>
  <si>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</si>
  <si>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</si>
  <si>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</si>
  <si>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</si>
  <si>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</si>
  <si>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</si>
  <si>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</si>
  <si>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</si>
  <si>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</si>
  <si>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</si>
  <si>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</si>
  <si>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</si>
  <si>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</si>
  <si>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</si>
  <si>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</si>
  <si>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</si>
  <si>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</si>
  <si>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</si>
  <si>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</si>
  <si>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</si>
  <si>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</si>
  <si>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</si>
  <si>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</si>
  <si>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</si>
  <si>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</si>
  <si>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</si>
  <si>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</si>
  <si>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</si>
  <si>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</si>
  <si>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</si>
  <si>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</si>
  <si>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</si>
  <si>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</si>
  <si>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</si>
  <si>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</si>
  <si>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</si>
  <si>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</si>
  <si>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</si>
  <si>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</si>
  <si>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</si>
  <si>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</si>
  <si>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</si>
  <si>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</si>
  <si>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</si>
  <si>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</si>
  <si>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</si>
  <si>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</si>
  <si>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</si>
  <si>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</si>
  <si>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</si>
  <si>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</si>
  <si>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</si>
  <si>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</si>
  <si>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</si>
  <si>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</si>
  <si>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</si>
  <si>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</si>
  <si>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</si>
  <si>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</si>
  <si>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</si>
  <si>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</si>
  <si>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</si>
  <si>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</si>
  <si>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</si>
  <si>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</si>
  <si>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</si>
  <si>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</si>
  <si>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</si>
  <si>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</si>
  <si>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</si>
  <si>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</si>
  <si>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</si>
  <si>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</si>
  <si>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</si>
  <si>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</si>
  <si>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</si>
  <si>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</si>
  <si>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</si>
  <si>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</si>
  <si>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</si>
  <si>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</si>
  <si>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</si>
  <si>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</si>
  <si>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</si>
  <si>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</si>
  <si>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</si>
  <si>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</si>
  <si>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</si>
  <si>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</si>
  <si>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</si>
  <si>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</si>
  <si>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</si>
  <si>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</si>
  <si>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</si>
  <si>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</si>
  <si>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</si>
  <si>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</si>
  <si>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</si>
  <si>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</si>
  <si>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</si>
  <si>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</si>
  <si>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</si>
  <si>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</si>
  <si>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</si>
  <si>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</si>
  <si>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</si>
  <si>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</si>
  <si>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</si>
  <si>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</si>
  <si>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</si>
  <si>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</si>
  <si>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</si>
  <si>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</si>
  <si>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</si>
  <si>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</si>
  <si>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</si>
  <si>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</si>
  <si>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</si>
  <si>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</si>
  <si>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</si>
  <si>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</si>
  <si>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</si>
  <si>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</si>
  <si>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</si>
  <si>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</si>
  <si>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</si>
  <si>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</si>
  <si>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</si>
  <si>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</si>
  <si>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</si>
  <si>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</si>
  <si>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</si>
  <si>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</si>
  <si>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</si>
  <si>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</si>
  <si>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</si>
  <si>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</si>
  <si>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</si>
  <si>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</si>
  <si>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</si>
  <si>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</si>
  <si>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</si>
  <si>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</si>
  <si>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</si>
  <si>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</si>
  <si>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</si>
  <si>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</si>
  <si>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</si>
  <si>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</si>
  <si>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</si>
  <si>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</si>
  <si>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</si>
  <si>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</si>
  <si>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</si>
  <si>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</si>
  <si>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</si>
  <si>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</si>
  <si>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</si>
  <si>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</si>
  <si>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</si>
  <si>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</si>
  <si>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</si>
  <si>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</si>
  <si>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</si>
  <si>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</si>
  <si>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</si>
  <si>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</si>
  <si>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</si>
  <si>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</si>
  <si>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</si>
  <si>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</si>
  <si>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</si>
  <si>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</si>
  <si>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</si>
  <si>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</si>
  <si>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</si>
  <si>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</si>
  <si>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</si>
  <si>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</si>
  <si>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</si>
  <si>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</si>
  <si>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</si>
  <si>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</si>
  <si>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</si>
  <si>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</si>
  <si>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</si>
  <si>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</si>
  <si>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</si>
  <si>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</si>
  <si>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</si>
  <si>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</si>
  <si>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</si>
  <si>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</si>
  <si>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</si>
  <si>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</si>
  <si>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</si>
  <si>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</si>
  <si>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</si>
  <si>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</si>
  <si>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</si>
  <si>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</si>
  <si>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</si>
  <si>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</si>
  <si>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</si>
  <si>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</si>
  <si>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</si>
  <si>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</si>
  <si>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</si>
  <si>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</si>
  <si>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</si>
  <si>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</si>
  <si>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</si>
  <si>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</si>
  <si>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</si>
  <si>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</si>
  <si>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</si>
  <si>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</si>
  <si>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</si>
  <si>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</si>
  <si>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</si>
  <si>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</si>
  <si>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</si>
  <si>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</si>
  <si>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</si>
  <si>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</si>
  <si>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</si>
  <si>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</si>
  <si>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</si>
  <si>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</si>
  <si>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</si>
  <si>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</si>
  <si>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</si>
  <si>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</si>
  <si>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</si>
  <si>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</si>
  <si>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</si>
  <si>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</si>
  <si>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</si>
  <si>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</si>
  <si>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</si>
  <si>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</si>
  <si>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</si>
  <si>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</si>
  <si>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</si>
  <si>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</si>
  <si>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</si>
  <si>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</si>
  <si>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</si>
  <si>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</si>
  <si>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</si>
  <si>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</si>
  <si>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</si>
  <si>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</si>
  <si>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</si>
  <si>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</si>
  <si>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</si>
  <si>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</si>
  <si>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</si>
  <si>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</si>
  <si>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</si>
  <si>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</si>
  <si>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</si>
  <si>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</si>
  <si>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</si>
  <si>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</si>
  <si>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</si>
  <si>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</si>
  <si>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</si>
  <si>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</si>
  <si>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</si>
  <si>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</si>
  <si>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</si>
  <si>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</si>
  <si>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</si>
  <si>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</si>
  <si>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</si>
  <si>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</si>
  <si>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</si>
  <si>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</si>
  <si>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</si>
  <si>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</si>
  <si>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</si>
  <si>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</si>
  <si>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</si>
  <si>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</si>
  <si>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</si>
  <si>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</si>
  <si>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</si>
  <si>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</si>
  <si>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</si>
  <si>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</si>
  <si>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</si>
  <si>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</si>
  <si>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</si>
  <si>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</si>
  <si>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</si>
  <si>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</si>
  <si>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</si>
  <si>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</si>
  <si>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</si>
  <si>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</si>
  <si>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</si>
  <si>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</si>
  <si>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</si>
  <si>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</si>
  <si>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</si>
  <si>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</si>
  <si>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</si>
  <si>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</si>
  <si>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</si>
  <si>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</si>
  <si>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</si>
  <si>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</si>
  <si>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</si>
  <si>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</si>
  <si>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</si>
  <si>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</si>
  <si>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</si>
  <si>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</si>
  <si>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</si>
  <si>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</si>
  <si>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</si>
  <si>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</si>
  <si>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</si>
  <si>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</si>
  <si>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</si>
  <si>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</si>
  <si>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</si>
  <si>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</si>
  <si>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</si>
  <si>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</si>
  <si>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</si>
  <si>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</si>
  <si>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</si>
  <si>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</si>
  <si>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</si>
  <si>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</si>
  <si>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</si>
  <si>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</si>
  <si>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</si>
  <si>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</si>
  <si>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</si>
  <si>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</si>
  <si>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</si>
  <si>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</si>
  <si>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</si>
  <si>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</si>
  <si>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</si>
  <si>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</si>
  <si>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</si>
  <si>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</si>
  <si>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</si>
  <si>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</si>
  <si>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</si>
  <si>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</si>
  <si>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</si>
  <si>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</si>
  <si>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</si>
  <si>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</si>
  <si>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</si>
  <si>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</si>
  <si>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</si>
  <si>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</si>
  <si>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</si>
  <si>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</si>
  <si>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</si>
  <si>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</si>
  <si>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</si>
  <si>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</si>
  <si>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</si>
  <si>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</si>
  <si>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</si>
  <si>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</si>
  <si>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</si>
  <si>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</si>
  <si>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</si>
  <si>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</si>
  <si>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</si>
  <si>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</si>
  <si>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</si>
  <si>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</si>
  <si>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</si>
  <si>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</si>
  <si>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</si>
  <si>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</si>
  <si>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</si>
  <si>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</si>
  <si>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</si>
  <si>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</si>
  <si>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</si>
  <si>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</si>
  <si>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</si>
  <si>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</si>
  <si>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</si>
  <si>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</si>
  <si>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</si>
  <si>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</si>
  <si>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</si>
  <si>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</si>
  <si>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</si>
  <si>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</si>
  <si>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</si>
  <si>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</si>
  <si>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</si>
  <si>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</si>
  <si>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</si>
  <si>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</si>
  <si>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</si>
  <si>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</si>
  <si>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</si>
  <si>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</si>
  <si>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</si>
  <si>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</si>
  <si>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</si>
  <si>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</si>
  <si>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</si>
  <si>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</si>
  <si>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</si>
  <si>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</si>
  <si>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</si>
  <si>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</si>
  <si>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</si>
  <si>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</si>
  <si>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</si>
  <si>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</si>
  <si>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</si>
  <si>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</si>
  <si>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</si>
  <si>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</si>
  <si>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</si>
  <si>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</si>
  <si>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</si>
  <si>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</si>
  <si>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</si>
  <si>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</si>
  <si>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</si>
  <si>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</si>
  <si>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</si>
  <si>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</si>
  <si>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</si>
  <si>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</si>
  <si>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</si>
  <si>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</si>
  <si>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</si>
  <si>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</si>
  <si>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</si>
  <si>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</si>
  <si>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</si>
  <si>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</si>
  <si>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</si>
  <si>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</si>
  <si>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</si>
  <si>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</si>
  <si>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</si>
  <si>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</si>
  <si>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</si>
  <si>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</si>
  <si>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</si>
  <si>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</si>
  <si>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</si>
  <si>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</si>
  <si>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</si>
  <si>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</si>
  <si>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</si>
  <si>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</si>
  <si>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</si>
  <si>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</si>
  <si>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</si>
  <si>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</si>
  <si>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</si>
  <si>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</si>
  <si>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</si>
  <si>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</si>
  <si>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</si>
  <si>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</si>
  <si>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</si>
  <si>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</si>
  <si>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</si>
  <si>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</si>
  <si>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</si>
  <si>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</si>
  <si>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</si>
  <si>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</si>
  <si>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</si>
  <si>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</si>
  <si>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</si>
  <si>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</si>
  <si>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</si>
  <si>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</si>
  <si>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</si>
  <si>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</si>
  <si>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</si>
  <si>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</si>
  <si>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</si>
  <si>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</si>
  <si>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</si>
  <si>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</si>
  <si>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</si>
  <si>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</si>
  <si>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</si>
  <si>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</si>
  <si>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</si>
  <si>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</si>
  <si>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</si>
  <si>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</si>
  <si>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</si>
  <si>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</si>
  <si>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</si>
  <si>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</si>
  <si>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</si>
  <si>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</si>
  <si>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</si>
  <si>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</si>
  <si>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</si>
  <si>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</si>
  <si>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</si>
  <si>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</si>
  <si>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</si>
  <si>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</si>
  <si>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</si>
  <si>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</si>
  <si>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</si>
  <si>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</si>
  <si>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</si>
  <si>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</si>
  <si>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</si>
  <si>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</si>
  <si>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</si>
  <si>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</si>
  <si>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</si>
  <si>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</si>
  <si>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</si>
  <si>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</si>
  <si>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</si>
  <si>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</si>
  <si>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</si>
  <si>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</si>
  <si>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</si>
  <si>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</si>
  <si>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</si>
  <si>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</si>
  <si>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</si>
  <si>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</si>
  <si>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</si>
  <si>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</si>
  <si>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</si>
  <si>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</si>
  <si>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</si>
  <si>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</si>
  <si>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</si>
  <si>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</si>
  <si>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</si>
  <si>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</si>
  <si>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</si>
  <si>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</si>
  <si>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</si>
  <si>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</si>
  <si>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</si>
  <si>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</si>
  <si>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</si>
  <si>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</si>
  <si>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</si>
  <si>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</si>
  <si>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</si>
  <si>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</si>
  <si>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</si>
  <si>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</si>
  <si>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</si>
  <si>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</si>
  <si>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</si>
  <si>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</si>
  <si>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</si>
  <si>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</si>
  <si>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</si>
  <si>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</si>
  <si>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</si>
  <si>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</si>
  <si>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</si>
  <si>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</si>
  <si>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</si>
  <si>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</si>
  <si>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</si>
  <si>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</si>
  <si>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</si>
  <si>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</si>
  <si>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</si>
  <si>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</si>
  <si>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</si>
  <si>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</si>
  <si>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</si>
  <si>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</si>
  <si>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</si>
  <si>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</si>
  <si>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</si>
  <si>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</si>
  <si>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</si>
  <si>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</si>
  <si>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</si>
  <si>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</si>
  <si>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</si>
  <si>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</si>
  <si>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</si>
  <si>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</si>
  <si>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</si>
  <si>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</si>
  <si>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</si>
  <si>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</si>
  <si>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</si>
  <si>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</si>
  <si>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</si>
  <si>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</si>
  <si>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</si>
  <si>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</si>
  <si>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</si>
  <si>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</si>
  <si>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</si>
  <si>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</si>
  <si>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</si>
  <si>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</si>
  <si>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</si>
  <si>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</si>
  <si>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</si>
  <si>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</si>
  <si>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</si>
  <si>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</si>
  <si>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</si>
  <si>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</si>
  <si>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</si>
  <si>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</si>
  <si>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</si>
  <si>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</si>
  <si>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</si>
  <si>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</si>
  <si>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</si>
  <si>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</si>
  <si>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</si>
  <si>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</si>
  <si>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</si>
  <si>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</si>
  <si>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</si>
  <si>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</si>
  <si>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</si>
  <si>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</si>
  <si>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</si>
  <si>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</si>
  <si>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</si>
  <si>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</si>
  <si>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</si>
  <si>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</si>
  <si>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</si>
  <si>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</si>
  <si>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</si>
  <si>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</si>
  <si>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</si>
  <si>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</si>
  <si>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</si>
  <si>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</si>
  <si>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</si>
  <si>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</si>
  <si>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</si>
  <si>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</si>
  <si>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</si>
  <si>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</si>
  <si>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</si>
  <si>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</si>
  <si>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</si>
  <si>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</si>
  <si>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</si>
  <si>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</si>
  <si>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</si>
  <si>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</si>
  <si>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</si>
  <si>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</si>
  <si>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</si>
  <si>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</si>
  <si>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</si>
  <si>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</si>
  <si>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</si>
  <si>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</si>
  <si>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</si>
  <si>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</si>
  <si>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</si>
  <si>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</si>
  <si>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</si>
  <si>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</si>
  <si>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</si>
  <si>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</si>
  <si>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</si>
  <si>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</si>
  <si>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</si>
  <si>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</si>
  <si>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</si>
  <si>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</si>
  <si>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</si>
  <si>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</si>
  <si>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</si>
  <si>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</si>
  <si>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</si>
  <si>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</si>
  <si>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</si>
  <si>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</si>
  <si>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</si>
  <si>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</si>
  <si>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</si>
  <si>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</si>
  <si>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</si>
  <si>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</si>
  <si>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</si>
  <si>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</si>
  <si>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</si>
  <si>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</si>
  <si>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</si>
  <si>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</si>
  <si>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</si>
  <si>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</si>
  <si>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</si>
  <si>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</si>
  <si>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</si>
  <si>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</si>
  <si>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</si>
  <si>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</si>
  <si>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</si>
  <si>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</si>
  <si>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</si>
  <si>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</si>
  <si>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</si>
  <si>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</si>
  <si>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</si>
  <si>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</si>
  <si>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</si>
  <si>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</si>
  <si>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</si>
  <si>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</si>
  <si>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</si>
  <si>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</si>
  <si>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</si>
  <si>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</si>
  <si>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</si>
  <si>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</si>
  <si>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</si>
  <si>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</si>
  <si>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</si>
  <si>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</si>
  <si>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</si>
  <si>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</si>
  <si>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</si>
  <si>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</si>
  <si>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</si>
  <si>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</si>
  <si>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</si>
  <si>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</si>
  <si>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</si>
  <si>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</si>
  <si>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</si>
  <si>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</si>
  <si>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</si>
  <si>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</si>
  <si>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</si>
  <si>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</si>
  <si>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</si>
  <si>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</si>
  <si>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</si>
  <si>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</si>
  <si>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</si>
  <si>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</si>
  <si>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</si>
  <si>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</si>
  <si>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</si>
  <si>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</si>
  <si>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</si>
  <si>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</si>
  <si>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</si>
  <si>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</si>
  <si>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</si>
  <si>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</si>
  <si>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</si>
  <si>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</si>
  <si>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</si>
  <si>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</si>
  <si>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</si>
  <si>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</si>
  <si>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</si>
  <si>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</si>
  <si>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</si>
  <si>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</si>
  <si>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</si>
  <si>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</si>
  <si>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</si>
  <si>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</si>
  <si>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</si>
  <si>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</si>
  <si>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</si>
  <si>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</si>
  <si>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</si>
  <si>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</si>
  <si>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</si>
  <si>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</si>
  <si>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</si>
  <si>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</si>
  <si>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</si>
  <si>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</si>
  <si>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</si>
  <si>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</si>
  <si>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</si>
  <si>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</si>
  <si>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</si>
  <si>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</si>
  <si>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</si>
  <si>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</si>
  <si>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</si>
  <si>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</si>
  <si>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</si>
  <si>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</si>
  <si>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</si>
  <si>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</si>
  <si>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</si>
  <si>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</si>
  <si>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</si>
  <si>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</si>
  <si>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</si>
  <si>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</si>
  <si>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</si>
  <si>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</si>
  <si>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</si>
  <si>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</si>
  <si>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</si>
  <si>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</si>
  <si>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</si>
  <si>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</si>
  <si>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</si>
  <si>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</si>
  <si>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</si>
  <si>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</si>
  <si>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</si>
  <si>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</si>
  <si>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</si>
  <si>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</si>
  <si>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</si>
  <si>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</si>
  <si>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</si>
  <si>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</si>
  <si>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</si>
  <si>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</si>
  <si>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</si>
  <si>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</si>
  <si>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</si>
  <si>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</si>
  <si>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</si>
  <si>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</si>
  <si>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</si>
  <si>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</si>
  <si>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</si>
  <si>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</si>
  <si>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</si>
  <si>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</si>
  <si>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</si>
  <si>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</si>
  <si>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</si>
  <si>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</si>
  <si>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</si>
  <si>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</si>
  <si>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</si>
  <si>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</si>
  <si>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</si>
  <si>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</si>
  <si>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</si>
  <si>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</si>
  <si>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</si>
  <si>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</si>
  <si>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</si>
  <si>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</si>
  <si>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</si>
  <si>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</si>
  <si>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</si>
  <si>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</si>
  <si>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</si>
  <si>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</si>
  <si>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</si>
  <si>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</si>
  <si>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</si>
  <si>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</si>
  <si>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</si>
  <si>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</si>
  <si>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</si>
  <si>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</si>
  <si>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</si>
  <si>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</si>
  <si>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</si>
  <si>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</si>
  <si>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</si>
  <si>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</si>
  <si>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</si>
  <si>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</si>
  <si>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</si>
  <si>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</si>
  <si>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</si>
  <si>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</si>
  <si>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</si>
  <si>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</si>
  <si>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</si>
  <si>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</si>
  <si>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</si>
  <si>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</si>
  <si>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</si>
  <si>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</si>
  <si>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</si>
  <si>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</si>
  <si>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</si>
  <si>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</si>
  <si>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</si>
  <si>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</si>
  <si>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</si>
  <si>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</si>
  <si>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</si>
  <si>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</si>
  <si>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</si>
  <si>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</si>
  <si>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</si>
  <si>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</si>
  <si>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</si>
  <si>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</si>
  <si>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</si>
  <si>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</si>
  <si>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</si>
  <si>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</si>
  <si>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</si>
  <si>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</si>
  <si>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</si>
  <si>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</si>
  <si>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</si>
  <si>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</si>
  <si>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</si>
  <si>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</si>
  <si>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</si>
  <si>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</si>
  <si>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</si>
  <si>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</si>
  <si>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</si>
  <si>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</si>
  <si>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</si>
  <si>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</si>
  <si>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</si>
  <si>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</si>
  <si>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</si>
  <si>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</si>
  <si>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</si>
  <si>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</si>
  <si>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</si>
  <si>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</si>
  <si>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</si>
  <si>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</si>
  <si>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</si>
  <si>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</si>
  <si>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</si>
  <si>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</si>
  <si>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</si>
  <si>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</si>
  <si>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</si>
  <si>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</si>
  <si>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</si>
  <si>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</si>
  <si>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</si>
  <si>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</si>
  <si>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</si>
  <si>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</si>
  <si>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</si>
  <si>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</si>
  <si>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</si>
  <si>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</si>
  <si>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</si>
  <si>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</si>
  <si>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</si>
  <si>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</si>
  <si>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</si>
  <si>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</si>
  <si>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</si>
  <si>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</si>
  <si>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</si>
  <si>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</si>
  <si>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</si>
  <si>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</si>
  <si>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</si>
  <si>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</si>
  <si>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</si>
  <si>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</si>
  <si>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</si>
  <si>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</si>
  <si>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</si>
  <si>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</si>
  <si>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</si>
  <si>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</si>
  <si>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</si>
  <si>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</si>
  <si>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</si>
  <si>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</si>
  <si>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</si>
  <si>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</si>
  <si>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</si>
  <si>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</si>
  <si>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</si>
  <si>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</si>
  <si>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</si>
  <si>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</si>
  <si>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</si>
  <si>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</si>
  <si>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</si>
  <si>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</si>
  <si>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</si>
  <si>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</si>
  <si>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</si>
  <si>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</si>
  <si>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</si>
  <si>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</si>
  <si>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</si>
  <si>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</si>
  <si>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</si>
  <si>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</si>
  <si>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</si>
  <si>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</si>
  <si>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</si>
  <si>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</si>
  <si>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</si>
  <si>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</si>
  <si>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</si>
  <si>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</si>
  <si>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</si>
  <si>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</si>
  <si>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</si>
  <si>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</si>
  <si>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</si>
  <si>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</si>
  <si>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</si>
  <si>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</si>
  <si>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</si>
  <si>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</si>
  <si>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</si>
  <si>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</si>
  <si>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</si>
  <si>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</si>
  <si>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</si>
  <si>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</si>
  <si>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</si>
  <si>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</si>
  <si>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</si>
  <si>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</si>
  <si>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</si>
  <si>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</si>
  <si>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</si>
  <si>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</si>
  <si>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</si>
  <si>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</si>
  <si>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</si>
  <si>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</si>
  <si>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</si>
  <si>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</si>
  <si>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</si>
  <si>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</si>
  <si>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</si>
  <si>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</si>
  <si>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</si>
  <si>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</si>
  <si>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</si>
  <si>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</si>
  <si>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</si>
  <si>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</si>
  <si>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</si>
  <si>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</si>
  <si>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</si>
  <si>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</si>
  <si>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</si>
  <si>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</si>
  <si>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</si>
  <si>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</si>
  <si>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</si>
  <si>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</si>
  <si>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</si>
  <si>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</si>
  <si>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</si>
  <si>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</si>
  <si>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</si>
  <si>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</si>
  <si>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</si>
  <si>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</si>
  <si>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</si>
  <si>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</si>
  <si>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</si>
  <si>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</si>
  <si>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</si>
  <si>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</si>
  <si>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</si>
  <si>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</si>
  <si>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</si>
  <si>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</si>
  <si>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</si>
  <si>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</si>
  <si>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</si>
  <si>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</si>
  <si>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</si>
  <si>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</si>
  <si>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</si>
  <si>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</si>
  <si>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</si>
  <si>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</si>
  <si>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</si>
  <si>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</si>
  <si>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</si>
  <si>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</si>
  <si>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</si>
  <si>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</si>
  <si>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</si>
  <si>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</si>
  <si>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</si>
  <si>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</si>
  <si>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</si>
  <si>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</si>
  <si>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</si>
  <si>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</si>
  <si>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</si>
  <si>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</si>
  <si>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</si>
  <si>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</si>
  <si>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</si>
  <si>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</si>
  <si>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</si>
  <si>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</si>
  <si>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</si>
  <si>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</si>
  <si>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</si>
  <si>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</si>
  <si>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</si>
  <si>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</si>
  <si>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</si>
  <si>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</si>
  <si>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</si>
  <si>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</si>
  <si>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</si>
  <si>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</si>
  <si>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</si>
  <si>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</si>
  <si>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</si>
  <si>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</si>
  <si>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</si>
  <si>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</si>
  <si>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</si>
  <si>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</si>
  <si>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</si>
  <si>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</si>
  <si>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</si>
  <si>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</si>
  <si>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</si>
  <si>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</si>
  <si>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</si>
  <si>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</si>
  <si>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</si>
  <si>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</si>
  <si>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</si>
  <si>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</si>
  <si>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</si>
  <si>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</si>
  <si>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</si>
  <si>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</si>
  <si>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</si>
  <si>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</si>
  <si>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</si>
  <si>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</si>
  <si>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</si>
  <si>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</si>
  <si>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</si>
  <si>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</si>
  <si>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</si>
  <si>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</si>
  <si>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</si>
  <si>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</si>
  <si>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</si>
  <si>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</si>
  <si>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</si>
  <si>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</si>
  <si>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</si>
  <si>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</si>
  <si>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</si>
  <si>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</si>
  <si>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</si>
  <si>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</si>
  <si>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</si>
  <si>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</si>
  <si>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</si>
  <si>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</si>
  <si>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</si>
  <si>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</si>
  <si>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</si>
  <si>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</si>
  <si>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</si>
  <si>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</si>
  <si>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</si>
  <si>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</si>
  <si>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</si>
  <si>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</si>
  <si>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</si>
  <si>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</si>
  <si>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</si>
  <si>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</si>
  <si>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</si>
  <si>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</si>
  <si>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</si>
  <si>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</si>
  <si>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</si>
  <si>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</si>
  <si>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</si>
  <si>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</si>
  <si>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</si>
  <si>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</si>
  <si>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</si>
  <si>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</si>
  <si>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</si>
  <si>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</si>
  <si>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</si>
  <si>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</si>
  <si>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</si>
  <si>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</si>
  <si>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</si>
  <si>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</si>
  <si>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</si>
  <si>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</si>
  <si>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</si>
  <si>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</si>
  <si>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</si>
  <si>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</si>
  <si>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</si>
  <si>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</si>
  <si>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</si>
  <si>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</si>
  <si>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</si>
  <si>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</si>
  <si>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</si>
  <si>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</si>
  <si>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</si>
  <si>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</si>
  <si>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</si>
  <si>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</si>
  <si>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</si>
  <si>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</si>
  <si>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</si>
  <si>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</si>
  <si>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</si>
  <si>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</si>
  <si>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</si>
  <si>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</si>
  <si>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</si>
  <si>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</si>
  <si>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</si>
  <si>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</si>
  <si>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</si>
  <si>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</si>
  <si>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</si>
  <si>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</si>
  <si>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</si>
  <si>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</si>
  <si>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</si>
  <si>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</si>
  <si>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</si>
  <si>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</si>
  <si>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</si>
  <si>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</si>
  <si>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</si>
  <si>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</si>
  <si>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</si>
  <si>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</si>
  <si>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</si>
  <si>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</si>
  <si>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</si>
  <si>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</si>
  <si>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</si>
  <si>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</si>
  <si>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</si>
  <si>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</si>
  <si>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</si>
  <si>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</si>
  <si>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</si>
  <si>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</si>
  <si>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</si>
  <si>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</si>
  <si>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</si>
  <si>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</si>
  <si>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</si>
  <si>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</si>
  <si>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</si>
  <si>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</si>
  <si>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</si>
  <si>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</si>
  <si>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</si>
  <si>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</si>
  <si>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</si>
  <si>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</si>
  <si>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</si>
  <si>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</si>
  <si>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</si>
  <si>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</si>
  <si>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</si>
  <si>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</si>
  <si>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</si>
  <si>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</si>
  <si>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</si>
  <si>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</si>
  <si>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</si>
  <si>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</si>
  <si>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</si>
  <si>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</si>
  <si>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</si>
  <si>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</si>
  <si>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</si>
  <si>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</si>
  <si>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</si>
  <si>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</si>
  <si>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</si>
  <si>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</si>
  <si>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</si>
  <si>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</si>
  <si>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</si>
  <si>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</si>
  <si>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</si>
  <si>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</si>
  <si>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</si>
  <si>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</si>
  <si>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</si>
  <si>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</si>
  <si>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</si>
  <si>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</si>
  <si>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</si>
  <si>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</si>
  <si>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</si>
  <si>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</si>
  <si>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</si>
  <si>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</si>
  <si>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</si>
  <si>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</si>
  <si>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</si>
  <si>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</si>
  <si>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</si>
  <si>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</si>
  <si>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</si>
  <si>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</si>
  <si>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</si>
  <si>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</si>
  <si>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</si>
  <si>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</si>
  <si>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</si>
  <si>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</si>
  <si>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</si>
  <si>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</si>
  <si>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</si>
  <si>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</si>
  <si>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</si>
  <si>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</si>
  <si>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</si>
  <si>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</si>
  <si>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</si>
  <si>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</si>
  <si>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</si>
  <si>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</si>
  <si>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</si>
  <si>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</si>
  <si>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</si>
  <si>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</si>
  <si>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</si>
  <si>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</si>
  <si>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</si>
  <si>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</si>
  <si>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</si>
  <si>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</si>
  <si>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</si>
  <si>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</si>
  <si>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</si>
  <si>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</si>
  <si>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</si>
  <si>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</si>
  <si>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</si>
  <si>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</si>
  <si>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</si>
  <si>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</si>
  <si>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</si>
  <si>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</si>
  <si>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</si>
  <si>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</si>
  <si>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</si>
  <si>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</si>
  <si>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</si>
  <si>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</si>
  <si>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</si>
  <si>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</si>
  <si>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</si>
  <si>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</si>
  <si>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</si>
  <si>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</si>
  <si>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</si>
  <si>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</si>
  <si>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</si>
  <si>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</si>
  <si>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</si>
  <si>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</si>
  <si>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</si>
  <si>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</si>
  <si>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</si>
  <si>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</si>
  <si>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</si>
  <si>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</si>
  <si>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</si>
  <si>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</si>
  <si>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</si>
  <si>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</si>
  <si>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</si>
  <si>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</si>
  <si>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</si>
  <si>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</si>
  <si>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</si>
  <si>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</si>
  <si>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</si>
  <si>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</si>
  <si>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</si>
  <si>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</si>
  <si>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</si>
  <si>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</si>
  <si>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</si>
  <si>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</si>
  <si>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</si>
  <si>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</si>
  <si>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</si>
  <si>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</si>
  <si>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</si>
  <si>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</si>
  <si>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</si>
  <si>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</si>
  <si>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</si>
  <si>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</si>
  <si>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</si>
  <si>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</si>
  <si>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</si>
  <si>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</si>
  <si>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</si>
  <si>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</si>
  <si>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</si>
  <si>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</si>
  <si>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</si>
  <si>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</si>
  <si>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</si>
  <si>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</si>
  <si>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</si>
  <si>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</si>
  <si>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</si>
  <si>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</si>
  <si>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</si>
  <si>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</si>
  <si>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</si>
  <si>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</si>
  <si>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</si>
  <si>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</si>
  <si>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</si>
  <si>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</si>
  <si>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</si>
  <si>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</si>
  <si>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</si>
  <si>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</si>
  <si>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</si>
  <si>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</si>
  <si>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</si>
  <si>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</si>
  <si>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</si>
  <si>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</si>
  <si>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</si>
  <si>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</si>
  <si>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</si>
  <si>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</si>
  <si>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</si>
  <si>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</si>
  <si>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</si>
  <si>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</si>
  <si>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</si>
  <si>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</si>
  <si>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</si>
  <si>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</si>
  <si>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</si>
  <si>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</si>
  <si>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</si>
  <si>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</si>
  <si>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</si>
  <si>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</si>
  <si>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</si>
  <si>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</si>
  <si>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</si>
  <si>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</si>
  <si>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</si>
  <si>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</si>
  <si>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</si>
  <si>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</si>
  <si>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</si>
  <si>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</si>
  <si>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</si>
  <si>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</si>
  <si>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</si>
  <si>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</si>
  <si>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</si>
  <si>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</si>
  <si>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</si>
  <si>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</si>
  <si>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</si>
  <si>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</si>
  <si>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</si>
  <si>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</si>
  <si>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</si>
  <si>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</si>
  <si>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</si>
  <si>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</si>
  <si>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</si>
  <si>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</si>
  <si>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</si>
  <si>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</si>
  <si>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</si>
  <si>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</si>
  <si>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</si>
  <si>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</si>
  <si>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</si>
  <si>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</si>
  <si>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</si>
  <si>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</si>
  <si>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</si>
  <si>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</si>
  <si>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</si>
  <si>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</si>
  <si>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</si>
  <si>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</si>
  <si>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</si>
  <si>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</si>
  <si>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</si>
  <si>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</si>
  <si>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</si>
  <si>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</si>
  <si>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</si>
  <si>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</si>
  <si>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</si>
  <si>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</si>
  <si>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</si>
  <si>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</si>
  <si>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</si>
  <si>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</si>
  <si>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</si>
  <si>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</si>
  <si>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</si>
  <si>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</si>
  <si>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</si>
  <si>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</si>
  <si>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</si>
  <si>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</si>
  <si>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</si>
  <si>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</si>
  <si>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</si>
  <si>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</si>
  <si>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</si>
  <si>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</si>
  <si>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</si>
  <si>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</si>
  <si>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</si>
  <si>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</si>
  <si>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</si>
  <si>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</si>
  <si>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</si>
  <si>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</si>
  <si>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</si>
  <si>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</si>
  <si>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</si>
  <si>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</si>
  <si>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</si>
  <si>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</si>
  <si>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</si>
  <si>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</si>
  <si>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</si>
  <si>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</si>
  <si>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</si>
  <si>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</si>
  <si>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</si>
  <si>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</si>
  <si>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</si>
  <si>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</si>
  <si>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</si>
  <si>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</si>
  <si>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</si>
  <si>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</si>
  <si>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</si>
  <si>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</si>
  <si>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</si>
  <si>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</si>
  <si>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</si>
  <si>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</si>
  <si>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</si>
  <si>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</si>
  <si>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</si>
  <si>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</si>
  <si>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</si>
  <si>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</si>
  <si>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</si>
  <si>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</si>
  <si>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</si>
  <si>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</si>
  <si>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</si>
  <si>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</si>
  <si>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</si>
  <si>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</si>
  <si>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</si>
  <si>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</si>
  <si>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</si>
  <si>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</si>
  <si>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</si>
  <si>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</si>
  <si>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</si>
  <si>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</si>
  <si>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</si>
  <si>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</si>
  <si>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</si>
  <si>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</si>
  <si>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</si>
  <si>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</si>
  <si>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</si>
  <si>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</si>
  <si>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</si>
  <si>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</si>
  <si>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</si>
  <si>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</si>
  <si>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</si>
  <si>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</si>
  <si>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</si>
  <si>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</si>
  <si>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</si>
  <si>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</si>
  <si>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</si>
  <si>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</si>
  <si>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</si>
  <si>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</si>
  <si>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</si>
  <si>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</si>
  <si>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</si>
  <si>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</si>
  <si>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</si>
  <si>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</si>
  <si>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</si>
  <si>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</si>
  <si>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</si>
  <si>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</si>
  <si>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</si>
  <si>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</si>
  <si>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</si>
  <si>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</si>
  <si>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</si>
  <si>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</si>
  <si>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</si>
  <si>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</si>
  <si>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</si>
  <si>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</si>
  <si>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</si>
  <si>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</si>
  <si>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</si>
  <si>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</si>
  <si>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</si>
  <si>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</si>
  <si>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</si>
  <si>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</si>
  <si>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</si>
  <si>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</si>
  <si>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</si>
  <si>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</si>
  <si>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</si>
  <si>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</si>
  <si>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</si>
  <si>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</si>
  <si>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</si>
  <si>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</si>
  <si>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</si>
  <si>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</si>
  <si>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</si>
  <si>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</si>
  <si>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</si>
  <si>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</si>
  <si>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</si>
  <si>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</si>
  <si>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</si>
  <si>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</si>
  <si>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</si>
  <si>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</si>
  <si>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</si>
  <si>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</si>
  <si>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</si>
  <si>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</si>
  <si>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</si>
  <si>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</si>
  <si>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</si>
  <si>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</si>
  <si>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</si>
  <si>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</si>
  <si>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</si>
  <si>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</si>
  <si>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</si>
  <si>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</si>
  <si>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</si>
  <si>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</si>
  <si>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</si>
  <si>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</si>
  <si>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</si>
  <si>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</si>
  <si>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</si>
  <si>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</si>
  <si>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</si>
  <si>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</si>
  <si>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</si>
  <si>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</si>
  <si>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</si>
  <si>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</si>
  <si>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</si>
  <si>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</si>
  <si>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</si>
  <si>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</si>
  <si>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</si>
  <si>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</si>
  <si>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</si>
  <si>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</si>
  <si>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</si>
  <si>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</si>
  <si>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</si>
  <si>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</si>
  <si>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</si>
  <si>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</si>
  <si>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</si>
  <si>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</si>
  <si>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</si>
  <si>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</si>
  <si>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</si>
  <si>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</si>
  <si>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</si>
  <si>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</si>
  <si>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</si>
  <si>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</si>
  <si>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</si>
  <si>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</si>
  <si>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</si>
  <si>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</si>
  <si>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</si>
  <si>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</si>
  <si>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</si>
  <si>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</si>
  <si>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</si>
  <si>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</si>
  <si>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</si>
  <si>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</si>
  <si>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</si>
  <si>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</si>
  <si>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</si>
  <si>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</si>
  <si>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</si>
  <si>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</si>
  <si>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</si>
  <si>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</si>
  <si>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</si>
  <si>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</si>
  <si>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</si>
  <si>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</si>
  <si>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</si>
  <si>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</si>
  <si>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</si>
  <si>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</si>
  <si>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</si>
  <si>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</si>
  <si>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</si>
  <si>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</si>
  <si>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</si>
  <si>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</si>
  <si>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</si>
  <si>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</si>
  <si>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</si>
  <si>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</si>
  <si>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</si>
  <si>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</si>
  <si>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</si>
  <si>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</si>
  <si>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</si>
  <si>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</si>
  <si>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</si>
  <si>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</si>
  <si>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</si>
  <si>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</si>
  <si>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</si>
  <si>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</si>
  <si>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</si>
  <si>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</si>
  <si>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</si>
  <si>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</si>
  <si>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</si>
  <si>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</si>
  <si>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</si>
  <si>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</si>
  <si>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</si>
  <si>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</si>
  <si>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</si>
  <si>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</si>
  <si>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</si>
  <si>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</si>
  <si>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</si>
  <si>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</si>
  <si>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</si>
  <si>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</si>
  <si>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</si>
  <si>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</si>
  <si>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</si>
  <si>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</si>
  <si>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</si>
  <si>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</si>
  <si>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</si>
  <si>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</si>
  <si>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</si>
  <si>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</si>
  <si>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</si>
  <si>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</si>
  <si>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</si>
  <si>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</si>
  <si>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</si>
  <si>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</si>
  <si>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</si>
  <si>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</si>
  <si>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</si>
  <si>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</si>
  <si>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</si>
  <si>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</si>
  <si>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</si>
  <si>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</si>
  <si>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</si>
  <si>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</si>
  <si>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</si>
  <si>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</si>
  <si>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</si>
  <si>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</si>
  <si>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</si>
  <si>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</si>
  <si>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</si>
  <si>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</si>
  <si>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</si>
  <si>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</si>
  <si>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</si>
  <si>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</si>
  <si>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</si>
  <si>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</si>
  <si>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</si>
  <si>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</si>
  <si>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</si>
  <si>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</si>
  <si>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</si>
  <si>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</si>
  <si>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</si>
  <si>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</si>
  <si>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</si>
  <si>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</si>
  <si>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</si>
  <si>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</si>
  <si>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</si>
  <si>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</si>
  <si>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</si>
  <si>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</si>
  <si>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</si>
  <si>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</si>
  <si>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</si>
  <si>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</si>
  <si>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</si>
  <si>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</si>
  <si>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</si>
  <si>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</si>
  <si>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</si>
  <si>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</si>
  <si>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</si>
  <si>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</si>
  <si>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</si>
  <si>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</si>
  <si>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</si>
  <si>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</si>
  <si>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</si>
  <si>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</si>
  <si>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</si>
  <si>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</si>
  <si>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</si>
  <si>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</si>
  <si>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</si>
  <si>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</si>
  <si>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</si>
  <si>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</si>
  <si>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</si>
  <si>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</si>
  <si>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</si>
  <si>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</si>
  <si>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</si>
  <si>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</si>
  <si>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</si>
  <si>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</si>
  <si>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</si>
  <si>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</si>
  <si>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</si>
  <si>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</si>
  <si>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</si>
  <si>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</si>
  <si>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</si>
  <si>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</si>
  <si>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</si>
  <si>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</si>
  <si>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</si>
  <si>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</si>
  <si>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</si>
  <si>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</si>
  <si>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</si>
  <si>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</si>
  <si>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</si>
  <si>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</si>
  <si>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</si>
  <si>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</si>
  <si>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</si>
  <si>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</si>
  <si>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</si>
  <si>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</si>
  <si>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</si>
  <si>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</si>
  <si>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</si>
  <si>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</si>
  <si>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</si>
  <si>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</si>
  <si>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</si>
  <si>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</si>
  <si>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</si>
  <si>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</si>
  <si>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</si>
  <si>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</si>
  <si>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</si>
  <si>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</si>
  <si>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</si>
  <si>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</si>
  <si>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</si>
  <si>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</si>
  <si>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</si>
  <si>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</si>
  <si>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</si>
  <si>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</si>
  <si>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</si>
  <si>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</si>
  <si>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</si>
  <si>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</si>
  <si>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</si>
  <si>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</si>
  <si>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</si>
  <si>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</si>
  <si>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</si>
  <si>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</si>
  <si>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</si>
  <si>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</si>
  <si>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</si>
  <si>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</si>
  <si>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</si>
  <si>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</si>
  <si>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</si>
  <si>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</si>
  <si>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</si>
  <si>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</si>
  <si>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</si>
  <si>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</si>
  <si>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</si>
  <si>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</si>
  <si>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</si>
  <si>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</si>
  <si>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</si>
  <si>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</si>
  <si>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</si>
  <si>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</si>
  <si>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</si>
  <si>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</si>
  <si>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</si>
  <si>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</si>
  <si>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</si>
  <si>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</si>
  <si>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</si>
  <si>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</si>
  <si>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</si>
  <si>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</si>
  <si>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</si>
  <si>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</si>
  <si>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</si>
  <si>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</si>
  <si>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</si>
  <si>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</si>
  <si>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</si>
  <si>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</si>
  <si>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</si>
  <si>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</si>
  <si>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</si>
  <si>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</si>
  <si>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</si>
  <si>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</si>
  <si>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</si>
  <si>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</si>
  <si>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</si>
  <si>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</si>
  <si>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</si>
  <si>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</si>
  <si>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</si>
  <si>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</si>
  <si>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</si>
  <si>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</si>
  <si>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</si>
  <si>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</si>
  <si>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</si>
  <si>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</si>
  <si>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</si>
  <si>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</si>
  <si>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</si>
  <si>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</si>
  <si>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</si>
  <si>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</si>
  <si>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</si>
  <si>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</si>
  <si>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</si>
  <si>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</si>
  <si>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</si>
  <si>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</si>
  <si>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</si>
  <si>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</si>
  <si>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</si>
  <si>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</si>
  <si>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</si>
  <si>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</si>
  <si>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</si>
  <si>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</si>
  <si>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</si>
  <si>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</si>
  <si>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</si>
  <si>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</si>
  <si>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</si>
  <si>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</si>
  <si>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</si>
  <si>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</si>
  <si>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</si>
  <si>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</si>
  <si>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</si>
  <si>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</si>
  <si>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</si>
  <si>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</si>
  <si>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</si>
  <si>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</si>
  <si>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</si>
  <si>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</si>
  <si>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</si>
  <si>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</si>
  <si>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</si>
  <si>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</si>
  <si>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</si>
  <si>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</si>
  <si>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</si>
  <si>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</si>
  <si>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</si>
  <si>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</si>
  <si>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</si>
  <si>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</si>
  <si>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</si>
  <si>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</si>
  <si>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</si>
  <si>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</si>
  <si>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</si>
  <si>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</si>
  <si>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</si>
  <si>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</si>
  <si>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</si>
  <si>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</si>
  <si>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</si>
  <si>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</si>
  <si>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</si>
  <si>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</si>
  <si>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</si>
  <si>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</si>
  <si>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</si>
  <si>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</si>
  <si>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</si>
  <si>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</si>
  <si>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</si>
  <si>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</si>
  <si>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</si>
  <si>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</si>
  <si>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</si>
  <si>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</si>
  <si>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</si>
  <si>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</si>
  <si>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</si>
  <si>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</si>
  <si>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</si>
  <si>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</si>
  <si>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</si>
  <si>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</si>
  <si>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</si>
  <si>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</si>
  <si>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</si>
  <si>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</si>
  <si>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</si>
  <si>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</si>
  <si>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</si>
  <si>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</si>
  <si>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</si>
  <si>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</si>
  <si>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</si>
  <si>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</si>
  <si>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</si>
  <si>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</si>
  <si>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</si>
  <si>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</si>
  <si>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</si>
  <si>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</si>
  <si>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</si>
  <si>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</si>
  <si>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</si>
  <si>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</si>
  <si>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</si>
  <si>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</si>
  <si>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</si>
  <si>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</si>
  <si>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</si>
  <si>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</si>
  <si>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</si>
  <si>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</si>
  <si>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</si>
  <si>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</si>
  <si>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</si>
  <si>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</si>
  <si>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</si>
  <si>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</si>
  <si>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</si>
  <si>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</si>
  <si>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</si>
  <si>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</si>
  <si>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</si>
  <si>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</si>
  <si>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</si>
  <si>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</si>
  <si>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</si>
  <si>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</si>
  <si>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</si>
  <si>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</si>
  <si>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</si>
  <si>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</si>
  <si>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</si>
  <si>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</si>
  <si>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</si>
  <si>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</si>
  <si>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</si>
  <si>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</si>
  <si>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</si>
  <si>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</si>
  <si>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</si>
  <si>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</si>
  <si>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</si>
  <si>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</si>
  <si>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</si>
  <si>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</si>
  <si>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</si>
  <si>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</si>
  <si>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</si>
  <si>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</si>
  <si>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</si>
  <si>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</si>
  <si>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</si>
  <si>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</si>
  <si>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</si>
  <si>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</si>
  <si>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</si>
  <si>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</si>
  <si>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</si>
  <si>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</si>
  <si>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</si>
  <si>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</si>
  <si>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</si>
  <si>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</si>
  <si>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</si>
  <si>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</si>
  <si>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</si>
  <si>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</si>
  <si>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</si>
  <si>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</si>
  <si>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</si>
  <si>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</si>
  <si>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</si>
  <si>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</si>
  <si>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</si>
  <si>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</si>
  <si>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</si>
  <si>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</si>
  <si>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</si>
  <si>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</si>
  <si>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</si>
  <si>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</si>
  <si>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</si>
  <si>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</si>
  <si>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</si>
  <si>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</si>
  <si>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</si>
  <si>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</si>
  <si>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</si>
  <si>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</si>
  <si>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</si>
  <si>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</si>
  <si>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</si>
  <si>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</si>
  <si>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</si>
  <si>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</si>
  <si>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</si>
  <si>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</si>
  <si>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</si>
  <si>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</si>
  <si>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</si>
  <si>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</si>
  <si>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</si>
  <si>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</si>
  <si>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</si>
  <si>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</si>
  <si>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</si>
  <si>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</si>
  <si>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</si>
  <si>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</si>
  <si>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</si>
  <si>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</si>
  <si>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</si>
  <si>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</si>
  <si>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</si>
  <si>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</si>
  <si>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</si>
  <si>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</si>
  <si>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</si>
  <si>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</si>
  <si>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</si>
  <si>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</si>
  <si>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</si>
  <si>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</si>
  <si>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</si>
  <si>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</si>
  <si>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</si>
  <si>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</si>
  <si>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</si>
  <si>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</si>
  <si>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</si>
  <si>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</si>
  <si>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</si>
  <si>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</si>
  <si>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</si>
  <si>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</si>
  <si>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</si>
  <si>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</si>
  <si>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</si>
  <si>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</si>
  <si>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</si>
  <si>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</si>
  <si>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</si>
  <si>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</si>
  <si>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</si>
  <si>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</si>
  <si>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</si>
  <si>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</si>
  <si>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</si>
  <si>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</si>
  <si>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</si>
  <si>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</si>
  <si>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</si>
  <si>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</si>
  <si>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</si>
  <si>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</si>
  <si>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</si>
  <si>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</si>
  <si>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</si>
  <si>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</si>
  <si>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</si>
  <si>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</si>
  <si>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</si>
  <si>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</si>
  <si>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</si>
  <si>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</si>
  <si>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</si>
  <si>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</si>
  <si>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</si>
  <si>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</si>
  <si>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</si>
  <si>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</si>
  <si>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</si>
  <si>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</si>
  <si>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</si>
  <si>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</si>
  <si>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</si>
  <si>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</si>
  <si>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</si>
  <si>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</si>
  <si>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</si>
  <si>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</si>
  <si>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</si>
  <si>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</si>
  <si>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</si>
  <si>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</si>
  <si>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</si>
  <si>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</si>
  <si>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</si>
  <si>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</si>
  <si>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</si>
  <si>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</si>
  <si>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</si>
  <si>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</si>
  <si>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</si>
  <si>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</si>
  <si>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</si>
  <si>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</si>
  <si>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</si>
  <si>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</si>
  <si>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</si>
  <si>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</si>
  <si>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</si>
  <si>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</si>
  <si>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</si>
  <si>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</si>
  <si>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</si>
  <si>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</si>
  <si>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</si>
  <si>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</si>
  <si>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</si>
  <si>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</si>
  <si>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</si>
  <si>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</si>
  <si>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</si>
  <si>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</si>
  <si>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</si>
  <si>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</si>
  <si>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</si>
  <si>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</si>
  <si>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</si>
  <si>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</si>
  <si>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</si>
  <si>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</si>
  <si>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</si>
  <si>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</si>
  <si>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</si>
  <si>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</si>
  <si>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</si>
  <si>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</si>
  <si>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</si>
  <si>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</si>
  <si>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</si>
  <si>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</si>
  <si>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</si>
  <si>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</si>
  <si>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</si>
  <si>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</si>
  <si>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</si>
  <si>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</si>
  <si>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</si>
  <si>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</si>
  <si>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</si>
  <si>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</si>
  <si>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</si>
  <si>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</si>
  <si>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</si>
  <si>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</si>
  <si>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</si>
  <si>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</si>
  <si>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</si>
  <si>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</si>
  <si>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</si>
  <si>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</si>
  <si>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</si>
  <si>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</si>
  <si>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</si>
  <si>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</si>
  <si>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</si>
  <si>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</si>
  <si>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</si>
  <si>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</si>
  <si>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</si>
  <si>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</si>
  <si>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</si>
  <si>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</si>
  <si>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</si>
  <si>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</si>
  <si>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</si>
  <si>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</si>
  <si>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</si>
  <si>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</si>
  <si>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</si>
  <si>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</si>
  <si>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</si>
  <si>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</si>
  <si>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</si>
  <si>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</si>
  <si>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</si>
  <si>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</si>
  <si>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</si>
  <si>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</si>
  <si>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</si>
  <si>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</si>
  <si>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</si>
  <si>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</si>
  <si>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</si>
  <si>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</si>
  <si>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</si>
  <si>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</si>
  <si>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</si>
  <si>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</si>
  <si>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</si>
  <si>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</si>
  <si>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</si>
  <si>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</si>
  <si>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</si>
  <si>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</si>
  <si>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</si>
  <si>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</si>
  <si>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</si>
  <si>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</si>
  <si>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</si>
  <si>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</si>
  <si>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</si>
  <si>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</si>
  <si>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</si>
  <si>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</si>
  <si>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</si>
  <si>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</si>
  <si>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</si>
  <si>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</si>
  <si>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</si>
  <si>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</si>
  <si>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</si>
  <si>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</si>
  <si>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</si>
  <si>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</si>
  <si>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</si>
  <si>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</si>
  <si>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</si>
  <si>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</si>
  <si>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</si>
  <si>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</si>
  <si>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</si>
  <si>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</si>
  <si>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</si>
  <si>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</si>
  <si>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</si>
  <si>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</si>
  <si>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</si>
  <si>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</si>
  <si>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</si>
  <si>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</si>
  <si>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</si>
  <si>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</si>
  <si>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</si>
  <si>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</si>
  <si>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</si>
  <si>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</si>
  <si>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</si>
  <si>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</si>
  <si>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</si>
  <si>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</si>
  <si>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</si>
  <si>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</si>
  <si>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</si>
  <si>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</si>
  <si>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</si>
  <si>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</si>
  <si>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</si>
  <si>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</si>
  <si>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</si>
  <si>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</si>
  <si>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</si>
  <si>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</si>
  <si>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</si>
  <si>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</si>
  <si>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</si>
  <si>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</si>
  <si>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</si>
  <si>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</si>
  <si>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</si>
  <si>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</si>
  <si>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</si>
  <si>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</si>
  <si>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</si>
  <si>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</si>
  <si>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</si>
  <si>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</si>
  <si>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</si>
  <si>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</si>
  <si>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</si>
  <si>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</si>
  <si>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</si>
  <si>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</si>
  <si>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</si>
  <si>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</si>
  <si>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</si>
  <si>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</si>
  <si>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</si>
  <si>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</si>
  <si>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</si>
  <si>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</si>
  <si>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</si>
  <si>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</si>
  <si>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</si>
  <si>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</si>
  <si>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</si>
  <si>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</si>
  <si>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</si>
  <si>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</si>
  <si>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</si>
  <si>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</si>
  <si>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</si>
  <si>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</si>
  <si>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</si>
  <si>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</si>
  <si>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</si>
  <si>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</si>
  <si>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</si>
  <si>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</si>
  <si>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</si>
  <si>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</si>
  <si>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</si>
  <si>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</si>
  <si>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</si>
  <si>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</si>
  <si>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</si>
  <si>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</si>
  <si>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</si>
  <si>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</si>
  <si>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</si>
  <si>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</si>
  <si>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</si>
  <si>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</si>
  <si>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</si>
  <si>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</si>
  <si>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</si>
  <si>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</si>
  <si>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</si>
  <si>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</si>
  <si>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</si>
  <si>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</si>
  <si>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</si>
  <si>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</si>
  <si>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</si>
  <si>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</si>
  <si>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</si>
  <si>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</si>
  <si>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</si>
  <si>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</si>
  <si>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</si>
  <si>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</si>
  <si>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</si>
  <si>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</si>
  <si>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</si>
  <si>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</si>
  <si>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</si>
  <si>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</si>
  <si>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</si>
  <si>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</si>
  <si>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</si>
  <si>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</si>
  <si>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</si>
  <si>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</si>
  <si>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</si>
  <si>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</si>
  <si>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</si>
  <si>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</si>
  <si>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</si>
  <si>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</si>
  <si>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</si>
  <si>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</si>
  <si>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</si>
  <si>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</si>
  <si>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</si>
  <si>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</si>
  <si>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</si>
  <si>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</si>
  <si>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</si>
  <si>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</si>
  <si>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</si>
  <si>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</si>
  <si>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</si>
  <si>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</si>
  <si>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</si>
  <si>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</si>
  <si>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</si>
  <si>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</si>
  <si>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</si>
  <si>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</si>
  <si>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</si>
  <si>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</si>
  <si>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</si>
  <si>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</si>
  <si>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</si>
  <si>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</si>
  <si>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</si>
  <si>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</si>
  <si>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</si>
  <si>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</si>
  <si>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</si>
  <si>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</si>
  <si>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</si>
  <si>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</si>
  <si>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</si>
  <si>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</si>
  <si>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</si>
  <si>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</si>
  <si>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</si>
  <si>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</si>
  <si>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</si>
  <si>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</si>
  <si>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</si>
  <si>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</si>
  <si>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</si>
  <si>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</si>
  <si>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</si>
  <si>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</si>
  <si>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</si>
  <si>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</si>
  <si>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</si>
  <si>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</si>
  <si>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</si>
  <si>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</si>
  <si>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</si>
  <si>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</si>
  <si>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</si>
  <si>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</si>
  <si>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</si>
  <si>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</si>
  <si>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</si>
  <si>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</si>
  <si>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</si>
  <si>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</si>
  <si>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</si>
  <si>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</si>
  <si>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</si>
  <si>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</si>
  <si>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</si>
  <si>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</si>
  <si>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</si>
  <si>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</si>
  <si>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</si>
  <si>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</si>
  <si>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</si>
  <si>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</si>
  <si>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</si>
  <si>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</si>
  <si>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</si>
  <si>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</si>
  <si>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</si>
  <si>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</si>
  <si>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</si>
  <si>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</si>
  <si>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</si>
  <si>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</si>
  <si>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</si>
  <si>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</si>
  <si>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</si>
  <si>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</si>
  <si>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</si>
  <si>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</si>
  <si>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</si>
  <si>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</si>
  <si>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</si>
  <si>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</si>
  <si>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</si>
  <si>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</si>
  <si>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</si>
  <si>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</si>
  <si>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</si>
  <si>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</si>
  <si>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</si>
  <si>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</si>
  <si>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</si>
  <si>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</si>
  <si>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</si>
  <si>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</si>
  <si>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</si>
  <si>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</si>
  <si>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</si>
  <si>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</si>
  <si>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</si>
  <si>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</si>
  <si>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</si>
  <si>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</si>
  <si>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</si>
  <si>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</si>
  <si>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</si>
  <si>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</si>
  <si>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</si>
  <si>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</si>
  <si>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</si>
  <si>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</si>
  <si>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</si>
  <si>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</si>
  <si>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</si>
  <si>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</si>
  <si>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</si>
  <si>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</si>
  <si>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</si>
  <si>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</si>
  <si>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</si>
  <si>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</si>
  <si>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</si>
  <si>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</si>
  <si>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</si>
  <si>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</si>
  <si>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</si>
  <si>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</si>
  <si>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</si>
  <si>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</si>
  <si>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</si>
  <si>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</si>
  <si>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</si>
  <si>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</si>
  <si>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</si>
  <si>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</si>
  <si>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</si>
  <si>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</si>
  <si>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</si>
  <si>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</si>
  <si>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</si>
  <si>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</si>
  <si>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</si>
  <si>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</si>
  <si>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</si>
  <si>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</si>
  <si>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</si>
  <si>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</si>
  <si>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</si>
  <si>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</si>
  <si>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</si>
  <si>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</si>
  <si>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</si>
  <si>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</si>
  <si>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</si>
  <si>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</si>
  <si>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</si>
  <si>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</si>
  <si>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</si>
  <si>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</si>
  <si>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</si>
  <si>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</si>
  <si>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</si>
  <si>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</si>
  <si>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</si>
  <si>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</si>
  <si>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</si>
  <si>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</si>
  <si>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</si>
  <si>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</si>
  <si>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</si>
  <si>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</si>
  <si>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</si>
  <si>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</si>
  <si>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</si>
  <si>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</si>
  <si>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</si>
  <si>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</si>
  <si>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</si>
  <si>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</si>
  <si>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</si>
  <si>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</si>
  <si>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</si>
  <si>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</si>
  <si>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</si>
  <si>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</si>
  <si>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</si>
  <si>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</si>
  <si>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</si>
  <si>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</si>
  <si>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</si>
  <si>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</si>
  <si>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</si>
  <si>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</si>
  <si>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</si>
  <si>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</si>
  <si>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</si>
  <si>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</si>
  <si>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</si>
  <si>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</si>
  <si>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</si>
  <si>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</si>
  <si>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</si>
  <si>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</si>
  <si>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</si>
  <si>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</si>
  <si>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</si>
  <si>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</si>
  <si>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</si>
  <si>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</si>
  <si>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</si>
  <si>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</si>
  <si>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</si>
  <si>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</si>
  <si>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</si>
  <si>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</si>
  <si>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</si>
  <si>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</si>
  <si>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</si>
  <si>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</si>
  <si>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</si>
  <si>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</si>
  <si>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</si>
  <si>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</si>
  <si>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</si>
  <si>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</si>
  <si>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</si>
  <si>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</si>
  <si>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</si>
  <si>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</si>
  <si>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</si>
  <si>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</si>
  <si>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</si>
  <si>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</si>
  <si>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</si>
  <si>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</si>
  <si>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</si>
  <si>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</si>
  <si>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</si>
  <si>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</si>
  <si>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</si>
  <si>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</si>
  <si>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</si>
  <si>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</si>
  <si>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</si>
  <si>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</si>
  <si>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</si>
  <si>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</si>
  <si>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</si>
  <si>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</si>
  <si>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</si>
  <si>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</si>
  <si>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</si>
  <si>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</si>
  <si>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</si>
  <si>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</si>
  <si>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</si>
  <si>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</si>
  <si>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</si>
  <si>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</si>
  <si>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</si>
  <si>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</si>
  <si>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</si>
  <si>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</si>
  <si>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</si>
  <si>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</si>
  <si>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</si>
  <si>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</si>
  <si>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</si>
  <si>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</si>
  <si>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</si>
  <si>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</si>
  <si>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</si>
  <si>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</si>
  <si>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</si>
  <si>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</si>
  <si>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</si>
  <si>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</si>
  <si>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</si>
  <si>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</si>
  <si>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</si>
  <si>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</si>
  <si>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</si>
  <si>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</si>
  <si>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</si>
  <si>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</si>
  <si>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</si>
  <si>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</si>
  <si>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</si>
  <si>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</si>
  <si>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</si>
  <si>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</si>
  <si>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</si>
  <si>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</si>
  <si>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</si>
  <si>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</si>
  <si>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</si>
  <si>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</si>
  <si>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</si>
  <si>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</si>
  <si>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</si>
  <si>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</si>
  <si>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</si>
  <si>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</si>
  <si>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</si>
  <si>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</si>
  <si>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</si>
  <si>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</si>
  <si>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</si>
  <si>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</si>
  <si>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</si>
  <si>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</si>
  <si>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</si>
  <si>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</si>
  <si>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</si>
  <si>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</si>
  <si>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</si>
  <si>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</si>
  <si>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</si>
  <si>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</si>
  <si>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</si>
  <si>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</si>
  <si>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</si>
  <si>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</si>
  <si>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</si>
  <si>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</si>
  <si>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</si>
  <si>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</si>
  <si>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</si>
  <si>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</si>
  <si>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</si>
  <si>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</si>
  <si>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</si>
  <si>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</si>
  <si>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</si>
  <si>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</si>
  <si>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</si>
  <si>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</si>
  <si>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</si>
  <si>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</si>
  <si>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</si>
  <si>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</si>
  <si>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</si>
  <si>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</si>
  <si>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</si>
  <si>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</si>
  <si>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</si>
  <si>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</si>
  <si>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</si>
  <si>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</si>
  <si>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</si>
  <si>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</si>
  <si>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</si>
  <si>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</si>
  <si>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</si>
  <si>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</si>
  <si>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</si>
  <si>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</si>
  <si>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</si>
  <si>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</si>
  <si>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</si>
  <si>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</si>
  <si>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</si>
  <si>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</si>
  <si>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</si>
  <si>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</si>
  <si>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</si>
  <si>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</si>
  <si>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</si>
  <si>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</si>
  <si>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</si>
  <si>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</si>
  <si>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</si>
  <si>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</si>
  <si>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</si>
  <si>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</si>
  <si>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</si>
  <si>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</si>
  <si>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</si>
  <si>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</si>
  <si>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</si>
  <si>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</si>
  <si>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</si>
  <si>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</si>
  <si>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</si>
  <si>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</si>
  <si>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</si>
  <si>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</si>
  <si>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</si>
  <si>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</si>
  <si>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</si>
  <si>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</si>
  <si>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</si>
  <si>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</si>
  <si>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</si>
  <si>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</si>
  <si>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</si>
  <si>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</si>
  <si>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</si>
  <si>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</si>
  <si>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</si>
  <si>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</si>
  <si>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</si>
  <si>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</si>
  <si>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</si>
  <si>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</si>
  <si>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</si>
  <si>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</si>
  <si>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</si>
  <si>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</si>
  <si>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</si>
  <si>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</si>
  <si>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</si>
  <si>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</si>
  <si>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</si>
  <si>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</si>
  <si>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</si>
  <si>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</si>
  <si>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</si>
  <si>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</si>
  <si>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</si>
  <si>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</si>
  <si>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</si>
  <si>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</si>
  <si>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</si>
  <si>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</si>
  <si>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</si>
  <si>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</si>
  <si>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</si>
  <si>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</si>
  <si>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</si>
  <si>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</si>
  <si>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</si>
  <si>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</si>
  <si>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</si>
  <si>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</si>
  <si>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</si>
  <si>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</si>
  <si>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</si>
  <si>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</si>
  <si>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</si>
  <si>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</si>
  <si>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</si>
  <si>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</si>
  <si>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</si>
  <si>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</si>
  <si>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</si>
  <si>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</si>
  <si>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</si>
  <si>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</si>
  <si>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</si>
  <si>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</si>
  <si>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</si>
  <si>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</si>
  <si>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</si>
  <si>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</si>
  <si>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</si>
  <si>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</si>
  <si>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</si>
  <si>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</si>
  <si>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</si>
  <si>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</si>
  <si>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</si>
  <si>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</si>
  <si>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</si>
  <si>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</si>
  <si>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</si>
  <si>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</si>
  <si>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</si>
  <si>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</si>
  <si>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</si>
  <si>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</si>
  <si>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</si>
  <si>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</si>
  <si>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</si>
  <si>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</si>
  <si>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</si>
  <si>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</si>
  <si>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</si>
  <si>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</si>
  <si>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</si>
  <si>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</si>
  <si>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</si>
  <si>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</si>
  <si>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</si>
  <si>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</si>
  <si>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</si>
  <si>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</si>
  <si>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</si>
  <si>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</si>
  <si>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</si>
  <si>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</si>
  <si>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</si>
  <si>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</si>
  <si>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</si>
  <si>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</si>
  <si>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</si>
  <si>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</si>
  <si>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</si>
  <si>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</si>
  <si>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</si>
  <si>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</si>
  <si>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</si>
  <si>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</si>
  <si>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</si>
  <si>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</si>
  <si>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</si>
  <si>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</si>
  <si>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</si>
  <si>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</si>
  <si>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</si>
  <si>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</si>
  <si>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</si>
  <si>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</si>
  <si>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</si>
  <si>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</si>
  <si>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</si>
  <si>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</si>
  <si>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</si>
  <si>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</si>
  <si>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</si>
  <si>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</si>
  <si>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</si>
  <si>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</si>
  <si>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</si>
  <si>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</si>
  <si>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</si>
  <si>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</si>
  <si>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</si>
  <si>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</si>
  <si>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</si>
  <si>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</si>
  <si>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</si>
  <si>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</si>
  <si>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</si>
  <si>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</si>
  <si>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</si>
  <si>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</si>
  <si>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</si>
  <si>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</si>
  <si>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</si>
  <si>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</si>
  <si>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</si>
  <si>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</si>
  <si>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</si>
  <si>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</si>
  <si>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</si>
  <si>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</si>
  <si>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</si>
  <si>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</si>
  <si>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</si>
  <si>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</si>
  <si>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</si>
  <si>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</si>
  <si>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</si>
  <si>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</si>
  <si>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</si>
  <si>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</si>
  <si>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</si>
  <si>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</si>
  <si>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</si>
  <si>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</si>
  <si>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</si>
  <si>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</si>
  <si>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</si>
  <si>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</si>
  <si>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</si>
  <si>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</si>
  <si>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</si>
  <si>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</si>
  <si>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</si>
  <si>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</si>
  <si>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</si>
  <si>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</si>
  <si>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</si>
  <si>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</si>
  <si>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</si>
  <si>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</si>
  <si>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</si>
  <si>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</si>
  <si>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</si>
  <si>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</si>
  <si>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</si>
  <si>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</si>
  <si>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</si>
  <si>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</si>
  <si>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</si>
  <si>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</si>
  <si>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</si>
  <si>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</si>
  <si>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</si>
  <si>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</si>
  <si>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</si>
  <si>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</si>
  <si>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</si>
  <si>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</si>
  <si>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</si>
  <si>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</si>
  <si>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</si>
  <si>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</si>
  <si>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</si>
  <si>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</si>
  <si>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</si>
  <si>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</si>
  <si>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</si>
  <si>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</si>
  <si>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</si>
  <si>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</si>
  <si>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</si>
  <si>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</si>
  <si>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</si>
  <si>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</si>
  <si>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</si>
  <si>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</si>
  <si>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</si>
  <si>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</si>
  <si>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</si>
  <si>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</si>
  <si>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</si>
  <si>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</si>
  <si>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</si>
  <si>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</si>
  <si>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</si>
  <si>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</si>
  <si>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</si>
  <si>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</si>
  <si>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</si>
  <si>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</si>
  <si>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</si>
  <si>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</si>
  <si>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</si>
  <si>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</si>
  <si>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</si>
  <si>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</si>
  <si>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</si>
  <si>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</si>
  <si>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</si>
  <si>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</si>
  <si>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</si>
  <si>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</si>
  <si>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</si>
  <si>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</si>
  <si>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</si>
  <si>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</si>
  <si>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</si>
  <si>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</si>
  <si>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</si>
  <si>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</si>
  <si>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</si>
  <si>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</si>
  <si>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</si>
  <si>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</si>
  <si>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</si>
  <si>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</si>
  <si>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</si>
  <si>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</si>
  <si>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</si>
  <si>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</si>
  <si>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</si>
  <si>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</si>
  <si>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</si>
  <si>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</si>
  <si>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</si>
  <si>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</si>
  <si>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</si>
  <si>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</si>
  <si>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</si>
  <si>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</si>
  <si>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</si>
  <si>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</si>
  <si>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</si>
  <si>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</si>
  <si>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</si>
  <si>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</si>
  <si>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</si>
  <si>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</si>
  <si>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</si>
  <si>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</si>
  <si>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</si>
  <si>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</si>
  <si>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</si>
  <si>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</si>
  <si>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</si>
  <si>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</si>
  <si>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</si>
  <si>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</si>
  <si>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</si>
  <si>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</si>
  <si>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</si>
  <si>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</si>
  <si>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</si>
  <si>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</si>
  <si>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</si>
  <si>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</si>
  <si>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</si>
  <si>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</si>
  <si>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</si>
  <si>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</si>
  <si>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</si>
  <si>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</si>
  <si>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</si>
  <si>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</si>
  <si>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</si>
  <si>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</si>
  <si>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</si>
  <si>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</si>
  <si>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</si>
  <si>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</si>
  <si>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</si>
  <si>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</si>
  <si>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</si>
  <si>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</si>
  <si>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</si>
  <si>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</si>
  <si>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</si>
  <si>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</si>
  <si>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</si>
  <si>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</si>
  <si>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</si>
  <si>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</si>
  <si>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</si>
  <si>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</si>
  <si>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</si>
  <si>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</si>
  <si>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</si>
  <si>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</si>
  <si>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</si>
  <si>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</si>
  <si>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</si>
  <si>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</si>
  <si>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</si>
  <si>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</si>
  <si>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</si>
  <si>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</si>
  <si>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</si>
  <si>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</si>
  <si>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</si>
  <si>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</si>
  <si>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</si>
  <si>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</si>
  <si>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</si>
  <si>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</si>
  <si>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</si>
  <si>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</si>
  <si>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</si>
  <si>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</si>
  <si>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</si>
  <si>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</si>
  <si>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</si>
  <si>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</si>
  <si>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</si>
  <si>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</si>
  <si>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</si>
  <si>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</si>
  <si>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</si>
  <si>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</si>
  <si>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</si>
  <si>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</si>
  <si>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</si>
  <si>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</si>
  <si>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</si>
  <si>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</si>
  <si>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</si>
  <si>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</si>
  <si>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</si>
  <si>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</si>
  <si>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</si>
  <si>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</si>
  <si>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</si>
  <si>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</si>
  <si>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</si>
  <si>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</si>
  <si>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</si>
  <si>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</si>
  <si>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</si>
  <si>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</si>
  <si>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</si>
  <si>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</si>
  <si>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</si>
  <si>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</si>
  <si>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</si>
  <si>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</si>
  <si>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</si>
  <si>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</si>
  <si>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</si>
  <si>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</si>
  <si>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</si>
  <si>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</si>
  <si>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</si>
  <si>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</si>
  <si>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</si>
  <si>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</si>
  <si>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</si>
  <si>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</si>
  <si>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</si>
  <si>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</si>
  <si>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</si>
  <si>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</si>
  <si>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</si>
  <si>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</si>
  <si>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</si>
  <si>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</si>
  <si>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</si>
  <si>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</si>
  <si>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</si>
  <si>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</si>
  <si>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</si>
  <si>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</si>
  <si>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</si>
  <si>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</si>
  <si>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</si>
  <si>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</si>
  <si>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</si>
  <si>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</si>
  <si>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</si>
  <si>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</si>
  <si>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</si>
  <si>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</si>
  <si>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</si>
  <si>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</si>
  <si>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</si>
  <si>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</si>
  <si>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</si>
  <si>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</si>
  <si>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</si>
  <si>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</si>
  <si>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</si>
  <si>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</si>
  <si>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</si>
  <si>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</si>
  <si>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</si>
  <si>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</si>
  <si>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</si>
  <si>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</si>
  <si>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</si>
  <si>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</si>
  <si>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</si>
  <si>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</si>
  <si>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</si>
  <si>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</si>
  <si>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</si>
  <si>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</si>
  <si>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</si>
  <si>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</si>
  <si>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</si>
  <si>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</si>
  <si>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</si>
  <si>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</si>
  <si>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</si>
  <si>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</si>
  <si>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</si>
  <si>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</si>
  <si>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</si>
  <si>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</si>
  <si>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</si>
  <si>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</si>
  <si>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</si>
  <si>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</si>
  <si>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</si>
  <si>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</si>
  <si>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</si>
  <si>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</si>
  <si>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</si>
  <si>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</si>
  <si>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</si>
  <si>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</si>
  <si>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</si>
  <si>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</si>
  <si>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</si>
  <si>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</si>
  <si>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</si>
  <si>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</si>
  <si>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</si>
  <si>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</si>
  <si>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</si>
  <si>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</si>
  <si>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</si>
  <si>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</si>
  <si>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</si>
  <si>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</si>
  <si>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</si>
  <si>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</si>
  <si>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</si>
  <si>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</si>
  <si>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</si>
  <si>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</si>
  <si>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</si>
  <si>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</si>
  <si>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</si>
  <si>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</si>
  <si>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</si>
  <si>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</si>
  <si>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</si>
  <si>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</si>
  <si>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</si>
  <si>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</si>
  <si>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</si>
  <si>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</si>
  <si>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</si>
  <si>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</si>
  <si>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</si>
  <si>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</si>
  <si>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</si>
  <si>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</si>
  <si>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</si>
  <si>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</si>
  <si>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</si>
  <si>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</si>
  <si>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</si>
  <si>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</si>
  <si>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</si>
  <si>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</si>
  <si>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</si>
  <si>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</si>
  <si>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</si>
  <si>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</si>
  <si>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</si>
  <si>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</si>
  <si>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</si>
  <si>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</si>
  <si>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</si>
  <si>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</si>
  <si>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</si>
  <si>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</si>
  <si>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</si>
  <si>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</si>
  <si>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</si>
  <si>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</si>
  <si>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</si>
  <si>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</si>
  <si>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</si>
  <si>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</si>
  <si>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</si>
  <si>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</si>
  <si>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</si>
  <si>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</si>
  <si>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</si>
  <si>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</si>
  <si>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</si>
  <si>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</si>
  <si>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</si>
  <si>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</si>
  <si>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</si>
  <si>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</si>
  <si>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</si>
  <si>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</si>
  <si>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</si>
  <si>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</si>
  <si>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</si>
  <si>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</si>
  <si>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</si>
  <si>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</si>
  <si>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</si>
  <si>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</si>
  <si>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</si>
  <si>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</si>
  <si>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</si>
  <si>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</si>
  <si>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</si>
  <si>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</si>
  <si>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</si>
  <si>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</si>
  <si>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</si>
  <si>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</si>
  <si>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</si>
  <si>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</si>
  <si>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</si>
  <si>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</si>
  <si>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</si>
  <si>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</si>
  <si>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</si>
  <si>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</si>
  <si>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</si>
  <si>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</si>
  <si>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</si>
  <si>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</si>
  <si>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</si>
  <si>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</si>
  <si>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</si>
  <si>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</si>
  <si>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</si>
  <si>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</si>
  <si>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</si>
  <si>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</si>
  <si>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</si>
  <si>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</si>
  <si>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</si>
  <si>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</si>
  <si>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</si>
  <si>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</si>
  <si>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</si>
  <si>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</si>
  <si>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</si>
  <si>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</si>
  <si>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</si>
  <si>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</si>
  <si>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</si>
  <si>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</si>
  <si>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</si>
  <si>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</si>
  <si>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</si>
  <si>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</si>
  <si>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</si>
  <si>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</si>
  <si>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</si>
  <si>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</si>
  <si>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</si>
  <si>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</si>
  <si>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</si>
  <si>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</si>
  <si>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</si>
  <si>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</si>
  <si>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</si>
  <si>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</si>
  <si>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</si>
  <si>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</si>
  <si>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</si>
  <si>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</si>
  <si>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</si>
  <si>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</si>
  <si>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</si>
  <si>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</si>
  <si>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</si>
  <si>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</si>
  <si>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</si>
  <si>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</si>
  <si>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</si>
  <si>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</si>
  <si>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</si>
  <si>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</si>
  <si>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</si>
  <si>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</si>
  <si>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</si>
  <si>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</si>
  <si>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</si>
  <si>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</si>
  <si>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</si>
  <si>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</si>
  <si>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</si>
  <si>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</si>
  <si>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</si>
  <si>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</si>
  <si>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</si>
  <si>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</si>
  <si>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</si>
  <si>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</si>
  <si>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</si>
  <si>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</si>
  <si>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</si>
  <si>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</si>
  <si>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</si>
  <si>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</si>
  <si>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</si>
  <si>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</si>
  <si>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</si>
  <si>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</si>
  <si>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</si>
  <si>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</si>
  <si>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</si>
  <si>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</si>
  <si>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</si>
  <si>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</si>
  <si>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</si>
  <si>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</si>
  <si>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</si>
  <si>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</si>
  <si>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</si>
  <si>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</si>
  <si>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</si>
  <si>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</si>
  <si>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</si>
  <si>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</si>
  <si>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</si>
  <si>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</si>
  <si>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</si>
  <si>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</si>
  <si>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</si>
  <si>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</si>
  <si>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</si>
  <si>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</si>
  <si>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</si>
  <si>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</si>
  <si>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</si>
  <si>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</si>
  <si>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</si>
  <si>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</si>
  <si>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</si>
  <si>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</si>
  <si>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</si>
  <si>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</si>
  <si>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</si>
  <si>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</si>
  <si>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</si>
  <si>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</si>
  <si>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</si>
  <si>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</si>
  <si>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</si>
  <si>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</si>
  <si>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</si>
  <si>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</si>
  <si>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</si>
  <si>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</si>
  <si>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</si>
  <si>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</si>
  <si>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</si>
  <si>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</si>
  <si>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</si>
  <si>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</si>
  <si>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</si>
  <si>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</si>
  <si>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</si>
  <si>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</si>
  <si>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</si>
  <si>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</si>
  <si>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</si>
  <si>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</si>
  <si>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</si>
  <si>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</si>
  <si>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</si>
  <si>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</si>
  <si>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</si>
  <si>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</si>
  <si>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</si>
  <si>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</si>
  <si>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</si>
  <si>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</si>
  <si>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</si>
  <si>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</si>
  <si>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</si>
  <si>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</si>
  <si>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</si>
  <si>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</si>
  <si>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</si>
  <si>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</si>
  <si>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</si>
  <si>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</si>
  <si>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</si>
  <si>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</si>
  <si>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</si>
  <si>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</si>
  <si>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</si>
  <si>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</si>
  <si>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</si>
  <si>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</si>
  <si>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</si>
  <si>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</si>
  <si>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</si>
  <si>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</si>
  <si>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</si>
  <si>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</si>
  <si>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</si>
  <si>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</si>
  <si>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</si>
  <si>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</si>
  <si>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</si>
  <si>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</si>
  <si>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</si>
  <si>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</si>
  <si>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</si>
  <si>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</si>
  <si>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</si>
  <si>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</si>
  <si>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</si>
  <si>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</si>
  <si>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</si>
  <si>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</si>
  <si>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</si>
  <si>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</si>
  <si>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</si>
  <si>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</si>
  <si>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</si>
  <si>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</si>
  <si>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</si>
  <si>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</si>
  <si>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</si>
  <si>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</si>
  <si>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</si>
  <si>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</si>
  <si>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</si>
  <si>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</si>
  <si>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</si>
  <si>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</si>
  <si>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</si>
  <si>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</si>
  <si>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</si>
  <si>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</si>
  <si>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</si>
  <si>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</si>
  <si>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</si>
  <si>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</si>
  <si>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</si>
  <si>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</si>
  <si>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</si>
  <si>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</si>
  <si>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</si>
  <si>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</si>
  <si>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</si>
  <si>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</si>
  <si>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</si>
  <si>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</si>
  <si>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</si>
  <si>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</si>
  <si>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</si>
  <si>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</si>
  <si>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</si>
  <si>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</si>
  <si>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</si>
  <si>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</si>
  <si>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</si>
  <si>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</si>
  <si>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</si>
  <si>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</si>
  <si>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</si>
  <si>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</si>
  <si>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</si>
  <si>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</si>
  <si>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</si>
  <si>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</si>
  <si>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</si>
  <si>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</si>
  <si>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</si>
  <si>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</si>
  <si>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</si>
  <si>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</si>
  <si>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</si>
  <si>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</si>
  <si>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</si>
  <si>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</si>
  <si>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</si>
  <si>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</si>
  <si>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</si>
  <si>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</si>
  <si>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</si>
  <si>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</si>
  <si>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</si>
  <si>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</si>
  <si>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</si>
  <si>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</si>
  <si>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</si>
  <si>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</si>
  <si>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</si>
  <si>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</si>
  <si>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</si>
  <si>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</si>
  <si>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</si>
  <si>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</si>
  <si>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</si>
  <si>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</si>
  <si>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</si>
  <si>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</si>
  <si>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</si>
  <si>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</si>
  <si>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</si>
  <si>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</si>
  <si>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</si>
  <si>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</si>
  <si>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</si>
  <si>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</si>
  <si>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</si>
  <si>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</si>
  <si>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</si>
  <si>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</si>
  <si>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</si>
  <si>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</si>
  <si>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</si>
  <si>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</si>
  <si>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</si>
  <si>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</si>
  <si>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</si>
  <si>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</si>
  <si>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</si>
  <si>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</si>
  <si>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</si>
  <si>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</si>
  <si>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</si>
  <si>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</si>
  <si>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</si>
  <si>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</si>
  <si>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</si>
  <si>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</si>
  <si>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</si>
  <si>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</si>
  <si>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</si>
  <si>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</si>
  <si>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</si>
  <si>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</si>
  <si>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</si>
  <si>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</si>
  <si>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</si>
  <si>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</si>
  <si>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</si>
  <si>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</si>
  <si>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</si>
  <si>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</si>
  <si>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</si>
  <si>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</si>
  <si>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</si>
  <si>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</si>
  <si>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</si>
  <si>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</si>
  <si>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</si>
  <si>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</si>
  <si>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</si>
  <si>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</si>
  <si>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</si>
  <si>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</si>
  <si>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</si>
  <si>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</si>
  <si>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</si>
  <si>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</si>
  <si>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</si>
  <si>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</si>
  <si>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</si>
  <si>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</si>
  <si>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</si>
  <si>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</si>
  <si>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</si>
  <si>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</si>
  <si>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</si>
  <si>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</si>
  <si>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</si>
  <si>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</si>
  <si>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</si>
  <si>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</si>
  <si>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</si>
  <si>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</si>
  <si>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</si>
  <si>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</si>
  <si>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</si>
  <si>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</si>
  <si>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</si>
  <si>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</si>
  <si>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</si>
  <si>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</si>
  <si>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</si>
  <si>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</si>
  <si>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</si>
  <si>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</si>
  <si>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</si>
  <si>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</si>
  <si>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</si>
  <si>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</si>
  <si>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</si>
  <si>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</si>
  <si>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</si>
  <si>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</si>
  <si>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</si>
  <si>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</si>
  <si>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</si>
  <si>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</si>
  <si>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</si>
  <si>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</si>
  <si>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</si>
  <si>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</si>
  <si>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</si>
  <si>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</si>
  <si>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</si>
  <si>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</si>
  <si>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</si>
  <si>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</si>
  <si>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</si>
  <si>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</si>
  <si>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</si>
  <si>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</si>
  <si>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</si>
  <si>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</si>
  <si>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</si>
  <si>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</si>
  <si>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</si>
  <si>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</si>
  <si>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</si>
  <si>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</si>
  <si>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</si>
  <si>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</si>
  <si>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</si>
  <si>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</si>
  <si>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</si>
  <si>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</si>
  <si>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</si>
  <si>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</si>
  <si>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</si>
  <si>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</si>
  <si>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</si>
  <si>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</si>
  <si>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</si>
  <si>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</si>
  <si>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</si>
  <si>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</si>
  <si>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</si>
  <si>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</si>
  <si>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</si>
  <si>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</si>
  <si>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</si>
  <si>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</si>
  <si>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</si>
  <si>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</si>
  <si>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</si>
  <si>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</si>
  <si>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</si>
  <si>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</si>
  <si>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</si>
  <si>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</si>
  <si>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</si>
  <si>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</si>
  <si>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</si>
  <si>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</si>
  <si>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</si>
  <si>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</si>
  <si>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</si>
  <si>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</si>
  <si>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</si>
  <si>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</si>
  <si>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</si>
  <si>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</si>
  <si>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</si>
  <si>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</si>
  <si>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</si>
  <si>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</si>
  <si>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</si>
  <si>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</si>
  <si>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</si>
  <si>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</si>
  <si>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</si>
  <si>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</si>
  <si>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</si>
  <si>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</si>
  <si>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</si>
  <si>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</si>
  <si>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</si>
  <si>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</si>
  <si>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</si>
  <si>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</si>
  <si>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</si>
  <si>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</si>
  <si>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</si>
  <si>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</si>
  <si>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</si>
  <si>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</si>
  <si>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</si>
  <si>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</si>
  <si>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</si>
  <si>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</si>
  <si>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</si>
  <si>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</si>
  <si>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</si>
  <si>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</si>
  <si>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</si>
  <si>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</si>
  <si>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</si>
  <si>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</si>
  <si>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</si>
  <si>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</si>
  <si>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</si>
  <si>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</si>
  <si>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</si>
  <si>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</si>
  <si>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</si>
  <si>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</si>
  <si>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</si>
  <si>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</si>
  <si>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</si>
  <si>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</si>
  <si>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</si>
  <si>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</si>
  <si>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</si>
  <si>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</si>
  <si>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</si>
  <si>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</si>
  <si>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</si>
  <si>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</si>
  <si>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</si>
  <si>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</si>
  <si>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</si>
  <si>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</si>
  <si>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</si>
  <si>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</si>
  <si>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</si>
  <si>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</si>
  <si>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</si>
  <si>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</si>
  <si>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</si>
  <si>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</si>
  <si>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</si>
  <si>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</si>
  <si>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</si>
  <si>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</si>
  <si>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</si>
  <si>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</si>
  <si>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</si>
  <si>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</si>
  <si>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</si>
  <si>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</si>
  <si>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</si>
  <si>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</si>
  <si>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</si>
  <si>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</si>
  <si>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</si>
  <si>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</si>
  <si>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</si>
  <si>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</si>
  <si>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</si>
  <si>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</si>
  <si>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</si>
  <si>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</si>
  <si>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</si>
  <si>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</si>
  <si>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</si>
  <si>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</si>
  <si>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</si>
  <si>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</si>
  <si>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</si>
  <si>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</si>
  <si>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</si>
  <si>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</si>
  <si>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</si>
  <si>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</si>
  <si>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</si>
  <si>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</si>
  <si>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</si>
  <si>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</si>
  <si>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</si>
  <si>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</si>
  <si>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</si>
  <si>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</si>
  <si>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</si>
  <si>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</si>
  <si>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</si>
  <si>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</si>
  <si>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</si>
  <si>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</si>
  <si>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</si>
  <si>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</si>
  <si>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</si>
  <si>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</si>
  <si>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</si>
  <si>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</si>
  <si>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</si>
  <si>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</si>
  <si>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</si>
  <si>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</si>
  <si>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</si>
  <si>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</si>
  <si>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</si>
  <si>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</si>
  <si>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</si>
  <si>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</si>
  <si>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</si>
  <si>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</si>
  <si>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</si>
  <si>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</si>
  <si>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</si>
  <si>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</si>
  <si>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</si>
  <si>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</si>
  <si>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</si>
  <si>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</si>
  <si>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</si>
  <si>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</si>
  <si>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</si>
  <si>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</si>
  <si>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</si>
  <si>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</si>
  <si>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</si>
  <si>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</si>
  <si>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</si>
  <si>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</si>
  <si>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</si>
  <si>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</si>
  <si>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</si>
  <si>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</si>
  <si>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</si>
  <si>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</si>
  <si>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</si>
  <si>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</si>
  <si>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</si>
  <si>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</si>
  <si>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</si>
  <si>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</si>
  <si>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</si>
  <si>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</si>
  <si>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</si>
  <si>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</si>
  <si>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</si>
  <si>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</si>
  <si>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</si>
  <si>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</si>
  <si>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</si>
  <si>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</si>
  <si>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</si>
  <si>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</si>
  <si>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</si>
  <si>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</si>
  <si>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</si>
  <si>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</si>
  <si>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</si>
  <si>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</si>
  <si>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</si>
  <si>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</si>
  <si>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</si>
  <si>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</si>
  <si>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</si>
  <si>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</si>
  <si>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</si>
  <si>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</si>
  <si>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</si>
  <si>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</si>
  <si>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</si>
  <si>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</si>
  <si>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</si>
  <si>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</si>
  <si>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</si>
  <si>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</si>
  <si>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</si>
  <si>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</si>
  <si>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</si>
  <si>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</si>
  <si>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</si>
  <si>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</si>
  <si>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</si>
  <si>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</si>
  <si>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</si>
  <si>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</si>
  <si>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</si>
  <si>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</si>
  <si>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</si>
  <si>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</si>
  <si>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</si>
  <si>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</si>
  <si>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</si>
  <si>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</si>
  <si>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</si>
  <si>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</si>
  <si>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</si>
  <si>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</si>
  <si>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</si>
  <si>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</si>
  <si>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</si>
  <si>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</si>
  <si>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</si>
  <si>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</si>
  <si>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</si>
  <si>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</si>
  <si>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</si>
  <si>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</si>
  <si>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</si>
  <si>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</si>
  <si>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</si>
  <si>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</si>
  <si>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</si>
  <si>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</si>
  <si>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</si>
  <si>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</si>
  <si>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</si>
  <si>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</si>
  <si>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</si>
  <si>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</si>
  <si>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</si>
  <si>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</si>
  <si>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</si>
  <si>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</si>
  <si>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</si>
  <si>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</si>
  <si>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</si>
  <si>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</si>
  <si>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</si>
  <si>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</si>
  <si>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</si>
  <si>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</si>
  <si>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</si>
  <si>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</si>
  <si>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</si>
  <si>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</si>
  <si>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</si>
  <si>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</si>
  <si>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</si>
  <si>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</si>
  <si>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</si>
  <si>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</si>
  <si>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</si>
  <si>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</si>
  <si>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</si>
  <si>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</si>
  <si>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</si>
  <si>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</si>
  <si>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</si>
  <si>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</si>
  <si>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</si>
  <si>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</si>
  <si>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</si>
  <si>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</si>
  <si>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</si>
  <si>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</si>
  <si>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</si>
  <si>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</si>
  <si>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</si>
  <si>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</si>
  <si>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</si>
  <si>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</si>
  <si>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</si>
  <si>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</si>
  <si>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</si>
  <si>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</si>
  <si>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</si>
  <si>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</si>
  <si>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</si>
  <si>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</si>
  <si>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</si>
  <si>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</si>
  <si>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</si>
  <si>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</si>
  <si>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</si>
  <si>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</si>
  <si>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</si>
  <si>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</si>
  <si>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</si>
  <si>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</si>
  <si>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</si>
  <si>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</si>
  <si>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</si>
  <si>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</si>
  <si>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</si>
  <si>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</si>
  <si>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</si>
  <si>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</si>
  <si>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</si>
  <si>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</si>
  <si>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</si>
  <si>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</si>
  <si>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</si>
  <si>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</si>
  <si>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</si>
  <si>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</si>
  <si>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</si>
  <si>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</si>
  <si>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</si>
  <si>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</si>
  <si>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</si>
  <si>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</si>
  <si>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</si>
  <si>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</si>
  <si>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</si>
  <si>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</si>
  <si>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</si>
  <si>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</si>
  <si>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</si>
  <si>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</si>
  <si>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</si>
  <si>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</si>
  <si>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</si>
  <si>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</si>
  <si>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</si>
  <si>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</si>
  <si>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</si>
  <si>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</si>
  <si>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</si>
  <si>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</si>
  <si>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</si>
  <si>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</si>
  <si>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</si>
  <si>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</si>
  <si>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</si>
  <si>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</si>
  <si>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</si>
  <si>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</si>
  <si>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</si>
  <si>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</si>
  <si>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</si>
  <si>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</si>
  <si>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</si>
  <si>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</si>
  <si>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</si>
  <si>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</si>
  <si>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</si>
  <si>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</si>
  <si>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</si>
  <si>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</si>
  <si>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</si>
  <si>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</si>
  <si>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</si>
  <si>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</si>
  <si>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</si>
  <si>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</si>
  <si>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</si>
  <si>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</si>
  <si>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</si>
  <si>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</si>
  <si>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</si>
  <si>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</si>
  <si>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</si>
  <si>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</si>
  <si>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</si>
  <si>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</si>
  <si>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</si>
  <si>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</si>
  <si>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</si>
  <si>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</si>
  <si>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</si>
  <si>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</si>
  <si>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</si>
  <si>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</si>
  <si>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</si>
  <si>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</si>
  <si>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</si>
  <si>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</si>
  <si>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</si>
  <si>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</si>
  <si>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</si>
  <si>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</si>
  <si>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</si>
  <si>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</si>
  <si>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</si>
  <si>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</si>
  <si>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</si>
  <si>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</si>
  <si>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</si>
  <si>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</si>
  <si>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</si>
  <si>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</si>
  <si>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</si>
  <si>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</si>
  <si>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</si>
  <si>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</si>
  <si>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</si>
  <si>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</si>
  <si>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</si>
  <si>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</si>
  <si>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</si>
  <si>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</si>
  <si>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</si>
  <si>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</si>
  <si>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</si>
  <si>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</si>
  <si>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</si>
  <si>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</si>
  <si>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</si>
  <si>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</si>
  <si>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</si>
  <si>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</si>
  <si>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</si>
  <si>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</si>
  <si>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</si>
  <si>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</si>
  <si>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</si>
  <si>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</si>
  <si>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</si>
  <si>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</si>
  <si>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</si>
  <si>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</si>
  <si>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</si>
  <si>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</si>
  <si>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</si>
  <si>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</si>
  <si>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</si>
  <si>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</si>
  <si>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</si>
  <si>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</si>
  <si>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</si>
  <si>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</si>
  <si>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</si>
  <si>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</si>
  <si>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</si>
  <si>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</si>
  <si>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</si>
  <si>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</si>
  <si>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</si>
  <si>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</si>
  <si>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</si>
  <si>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</si>
  <si>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</si>
  <si>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</si>
  <si>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</si>
  <si>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</si>
  <si>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</si>
  <si>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</si>
  <si>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</si>
  <si>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</si>
  <si>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</si>
  <si>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</si>
  <si>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</si>
  <si>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</si>
  <si>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</si>
  <si>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</si>
  <si>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</si>
  <si>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</si>
  <si>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</si>
  <si>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</si>
  <si>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</si>
  <si>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</si>
  <si>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</si>
  <si>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</si>
  <si>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</si>
  <si>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</si>
  <si>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</si>
  <si>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</si>
  <si>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</si>
  <si>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</si>
  <si>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</si>
  <si>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</si>
  <si>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</si>
  <si>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</si>
  <si>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</si>
  <si>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</si>
  <si>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</si>
  <si>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</si>
  <si>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</si>
  <si>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</si>
  <si>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</si>
  <si>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</si>
  <si>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</si>
  <si>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</si>
  <si>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</si>
  <si>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</si>
  <si>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</si>
  <si>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</si>
  <si>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</si>
  <si>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</si>
  <si>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</si>
  <si>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</si>
  <si>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</si>
  <si>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</si>
  <si>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</si>
  <si>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</si>
  <si>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</si>
  <si>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</si>
  <si>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</si>
  <si>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</si>
  <si>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</si>
  <si>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</si>
  <si>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</si>
  <si>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</si>
  <si>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</si>
  <si>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</si>
  <si>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</si>
  <si>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</si>
  <si>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</si>
  <si>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</si>
  <si>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</si>
  <si>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</si>
  <si>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</si>
  <si>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</si>
  <si>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</si>
  <si>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</si>
  <si>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</si>
  <si>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</si>
  <si>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</si>
  <si>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</si>
  <si>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</si>
  <si>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</si>
  <si>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</si>
  <si>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</si>
  <si>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</si>
  <si>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</si>
  <si>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</si>
  <si>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</si>
  <si>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</si>
  <si>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</si>
  <si>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</si>
  <si>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</si>
  <si>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</si>
  <si>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</si>
  <si>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</si>
  <si>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</si>
  <si>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</si>
  <si>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</si>
  <si>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</si>
  <si>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</si>
  <si>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</si>
  <si>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</si>
  <si>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</si>
  <si>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</si>
  <si>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</si>
  <si>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</si>
  <si>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</si>
  <si>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</si>
  <si>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</si>
  <si>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</si>
  <si>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</si>
  <si>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</si>
  <si>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</si>
  <si>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</si>
  <si>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</si>
  <si>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</si>
  <si>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</si>
  <si>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</si>
  <si>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</si>
  <si>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</si>
  <si>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</si>
  <si>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</si>
  <si>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</si>
  <si>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</si>
  <si>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</si>
  <si>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</si>
  <si>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</si>
  <si>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</si>
  <si>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</si>
  <si>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</si>
  <si>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</si>
  <si>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</si>
  <si>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</si>
  <si>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</si>
  <si>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</si>
  <si>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</si>
  <si>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</si>
  <si>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</si>
  <si>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</si>
  <si>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</si>
  <si>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</si>
  <si>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</si>
  <si>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</si>
  <si>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</si>
  <si>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</si>
  <si>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</si>
  <si>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</si>
  <si>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</si>
  <si>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</si>
  <si>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</si>
  <si>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</si>
  <si>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</si>
  <si>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</si>
  <si>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</si>
  <si>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</si>
  <si>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</si>
  <si>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</si>
  <si>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</si>
  <si>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</si>
  <si>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</si>
  <si>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</si>
  <si>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</si>
  <si>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</si>
  <si>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</si>
  <si>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</si>
  <si>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</si>
  <si>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</si>
  <si>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</si>
  <si>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</si>
  <si>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</si>
  <si>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</si>
  <si>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</si>
  <si>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</si>
  <si>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</si>
  <si>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</si>
  <si>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</si>
  <si>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</si>
  <si>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</si>
  <si>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</si>
  <si>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</si>
  <si>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</si>
  <si>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</si>
  <si>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</si>
  <si>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</si>
  <si>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</si>
  <si>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</si>
  <si>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</si>
  <si>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</si>
  <si>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</si>
  <si>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</si>
  <si>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</si>
  <si>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</si>
  <si>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</si>
  <si>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</si>
  <si>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</si>
  <si>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</si>
  <si>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</si>
  <si>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</si>
  <si>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</si>
  <si>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</si>
  <si>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</si>
  <si>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</si>
  <si>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</si>
  <si>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</si>
  <si>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</si>
  <si>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</si>
  <si>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</si>
  <si>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</si>
  <si>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</si>
  <si>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</si>
  <si>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</si>
  <si>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</si>
  <si>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</si>
  <si>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</si>
  <si>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</si>
  <si>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</si>
  <si>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</si>
  <si>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</si>
  <si>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</si>
  <si>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</si>
  <si>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</si>
  <si>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</si>
  <si>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</si>
  <si>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</si>
  <si>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</si>
  <si>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</si>
  <si>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</si>
  <si>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</si>
  <si>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</si>
  <si>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</si>
  <si>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</si>
  <si>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</si>
  <si>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</si>
  <si>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</si>
  <si>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</si>
  <si>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</si>
  <si>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</si>
  <si>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</si>
  <si>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</si>
  <si>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</si>
  <si>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</si>
  <si>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</si>
  <si>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</si>
  <si>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</si>
  <si>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</si>
  <si>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</si>
  <si>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</si>
  <si>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</si>
  <si>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</si>
  <si>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</si>
  <si>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</si>
  <si>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</si>
  <si>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</si>
  <si>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</si>
  <si>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</si>
  <si>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</si>
  <si>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</si>
  <si>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</si>
  <si>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</si>
  <si>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</si>
  <si>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</si>
  <si>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</si>
  <si>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</si>
  <si>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</si>
  <si>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</si>
  <si>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</si>
  <si>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</si>
  <si>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</si>
  <si>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</si>
  <si>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</si>
  <si>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</si>
  <si>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</si>
  <si>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</si>
  <si>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</si>
  <si>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</si>
  <si>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</si>
  <si>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</si>
  <si>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</si>
  <si>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</si>
  <si>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</si>
  <si>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</si>
  <si>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</si>
  <si>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</si>
  <si>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</si>
  <si>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</si>
  <si>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</si>
  <si>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</si>
  <si>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</si>
  <si>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</si>
  <si>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</si>
  <si>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</si>
  <si>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</si>
  <si>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</si>
  <si>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</si>
  <si>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</si>
  <si>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</si>
  <si>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</si>
  <si>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</si>
  <si>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</si>
  <si>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</si>
  <si>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</si>
  <si>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</si>
  <si>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</si>
  <si>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</si>
  <si>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</si>
  <si>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</si>
  <si>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</si>
  <si>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</si>
  <si>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</si>
  <si>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</si>
  <si>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</si>
  <si>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</si>
  <si>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</si>
  <si>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</si>
  <si>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</si>
  <si>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</si>
  <si>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</si>
  <si>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</si>
  <si>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</si>
  <si>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</si>
  <si>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</si>
  <si>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</si>
  <si>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</si>
  <si>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</si>
  <si>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</si>
  <si>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</si>
  <si>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</si>
  <si>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</si>
  <si>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</si>
  <si>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</si>
  <si>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</si>
  <si>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</si>
  <si>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</si>
  <si>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</si>
  <si>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</si>
  <si>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</si>
  <si>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</si>
  <si>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</si>
  <si>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</si>
  <si>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</si>
  <si>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</si>
  <si>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</si>
  <si>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</si>
  <si>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</si>
  <si>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</si>
  <si>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</si>
  <si>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</si>
  <si>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</si>
  <si>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</si>
  <si>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</si>
  <si>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</si>
  <si>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</si>
  <si>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</si>
  <si>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</si>
  <si>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</si>
  <si>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</si>
  <si>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</si>
  <si>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</si>
  <si>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</si>
  <si>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</si>
  <si>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</si>
  <si>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</si>
  <si>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</si>
  <si>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</si>
  <si>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</si>
  <si>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</si>
  <si>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</si>
  <si>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</si>
  <si>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</si>
  <si>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</si>
  <si>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</si>
  <si>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</si>
  <si>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</si>
  <si>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</si>
  <si>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</si>
  <si>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</si>
  <si>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</si>
  <si>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</si>
  <si>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</si>
  <si>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</si>
  <si>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</si>
  <si>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</si>
  <si>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</si>
  <si>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</si>
  <si>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</si>
  <si>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</si>
  <si>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</si>
  <si>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</si>
  <si>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</si>
  <si>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</si>
  <si>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</si>
  <si>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</si>
  <si>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</si>
  <si>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</si>
  <si>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</si>
  <si>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</si>
  <si>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</si>
  <si>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</si>
  <si>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</si>
  <si>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</si>
  <si>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</si>
  <si>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</si>
  <si>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</si>
  <si>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</si>
  <si>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</si>
  <si>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</si>
  <si>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</si>
  <si>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</si>
  <si>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</si>
  <si>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</si>
  <si>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</si>
  <si>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</si>
  <si>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</si>
  <si>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</si>
  <si>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</si>
  <si>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</si>
  <si>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</si>
  <si>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</si>
  <si>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</si>
  <si>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</si>
  <si>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</si>
  <si>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</si>
  <si>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</si>
  <si>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</si>
  <si>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</si>
  <si>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</si>
  <si>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</si>
  <si>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</si>
  <si>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</si>
  <si>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</si>
  <si>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</si>
  <si>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</si>
  <si>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</si>
  <si>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</si>
  <si>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</si>
  <si>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</si>
  <si>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</si>
  <si>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</si>
  <si>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</si>
  <si>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</si>
  <si>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</si>
  <si>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</si>
  <si>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</si>
  <si>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</si>
  <si>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</si>
  <si>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</si>
  <si>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</si>
  <si>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</si>
  <si>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</si>
  <si>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</si>
  <si>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</si>
  <si>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</si>
  <si>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</si>
  <si>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</si>
  <si>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</si>
  <si>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</si>
  <si>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</si>
  <si>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</si>
  <si>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</si>
  <si>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</si>
  <si>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</si>
  <si>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</si>
  <si>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</si>
  <si>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</si>
  <si>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</si>
  <si>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</si>
  <si>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</si>
  <si>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</si>
  <si>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</si>
  <si>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</si>
  <si>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</si>
  <si>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</si>
  <si>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</si>
  <si>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</si>
  <si>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</si>
  <si>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</si>
  <si>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</si>
  <si>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</si>
  <si>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</si>
  <si>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</si>
  <si>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</si>
  <si>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</si>
  <si>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</si>
  <si>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</si>
  <si>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</si>
  <si>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</si>
  <si>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</si>
  <si>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</si>
  <si>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</si>
  <si>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</si>
  <si>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</si>
  <si>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</si>
  <si>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</si>
  <si>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</si>
  <si>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</si>
  <si>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</si>
  <si>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</si>
  <si>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</si>
  <si>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</si>
  <si>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</si>
  <si>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</si>
  <si>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</si>
  <si>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</si>
  <si>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</si>
  <si>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</si>
  <si>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</si>
  <si>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</si>
  <si>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</si>
  <si>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</si>
  <si>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</si>
  <si>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</si>
  <si>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</si>
  <si>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</si>
  <si>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</si>
  <si>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</si>
  <si>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</si>
  <si>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</si>
  <si>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</si>
  <si>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</si>
  <si>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</si>
  <si>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</si>
  <si>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</si>
  <si>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</si>
  <si>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</si>
  <si>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</si>
  <si>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</si>
  <si>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</si>
  <si>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</si>
  <si>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</si>
  <si>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</si>
  <si>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</si>
  <si>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</si>
  <si>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</si>
  <si>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</si>
  <si>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</si>
  <si>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</si>
  <si>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</si>
  <si>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</si>
  <si>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</si>
  <si>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</si>
  <si>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</si>
  <si>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</si>
  <si>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</si>
  <si>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</si>
  <si>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</si>
  <si>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</si>
  <si>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</si>
  <si>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</si>
  <si>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</si>
  <si>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</si>
  <si>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</si>
  <si>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</si>
  <si>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</si>
  <si>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</si>
  <si>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</si>
  <si>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</si>
  <si>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</si>
  <si>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</si>
  <si>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</si>
  <si>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</si>
  <si>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</si>
  <si>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</si>
  <si>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</si>
  <si>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</si>
  <si>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</si>
  <si>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</si>
  <si>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</si>
  <si>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</si>
  <si>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</si>
  <si>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</si>
  <si>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</si>
  <si>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</si>
  <si>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</si>
  <si>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</si>
  <si>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</si>
  <si>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</si>
  <si>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</si>
  <si>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</si>
  <si>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</si>
  <si>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</si>
  <si>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</si>
  <si>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</si>
  <si>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</si>
  <si>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</si>
  <si>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</si>
  <si>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</si>
  <si>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</si>
  <si>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</si>
  <si>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</si>
  <si>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</si>
  <si>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</si>
  <si>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</si>
  <si>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</si>
  <si>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</si>
  <si>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</si>
  <si>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</si>
  <si>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</si>
  <si>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</si>
  <si>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</si>
  <si>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</si>
  <si>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</si>
  <si>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</si>
  <si>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</si>
  <si>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</si>
  <si>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</si>
  <si>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</si>
  <si>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</si>
  <si>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</si>
  <si>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</si>
  <si>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</si>
  <si>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</si>
  <si>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</si>
  <si>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</si>
  <si>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</si>
  <si>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</si>
  <si>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</si>
  <si>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</si>
  <si>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</si>
  <si>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</si>
  <si>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</si>
  <si>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</si>
  <si>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</si>
  <si>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</si>
  <si>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</si>
  <si>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</si>
  <si>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</si>
  <si>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</si>
  <si>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</si>
  <si>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</si>
  <si>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</si>
  <si>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</si>
  <si>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</si>
  <si>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</si>
  <si>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</si>
  <si>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</si>
  <si>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</si>
  <si>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</si>
  <si>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</si>
  <si>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</si>
  <si>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</si>
  <si>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</si>
  <si>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</si>
  <si>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</si>
  <si>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</si>
  <si>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</si>
  <si>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</si>
  <si>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</si>
  <si>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</si>
  <si>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</si>
  <si>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</si>
  <si>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</si>
  <si>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</si>
  <si>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</si>
  <si>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</si>
  <si>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</si>
  <si>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</si>
  <si>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</si>
  <si>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</si>
  <si>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</si>
  <si>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</si>
  <si>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</si>
  <si>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</si>
  <si>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</si>
  <si>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</si>
  <si>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</si>
  <si>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</si>
  <si>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</si>
  <si>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</si>
  <si>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</si>
  <si>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</si>
  <si>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</si>
  <si>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</si>
  <si>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</si>
  <si>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</si>
  <si>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</si>
  <si>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</si>
  <si>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</si>
  <si>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</si>
  <si>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</si>
  <si>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</si>
  <si>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</si>
  <si>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</si>
  <si>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</si>
  <si>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</si>
  <si>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</si>
  <si>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</si>
  <si>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</si>
  <si>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</si>
  <si>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</si>
  <si>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</si>
  <si>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</si>
  <si>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</si>
  <si>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</si>
  <si>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</si>
  <si>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</si>
  <si>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</si>
  <si>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</si>
  <si>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</si>
  <si>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</si>
  <si>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</si>
  <si>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</si>
  <si>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</si>
  <si>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</si>
  <si>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</si>
  <si>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</si>
  <si>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</si>
  <si>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</si>
  <si>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</si>
  <si>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</si>
  <si>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</si>
  <si>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</si>
  <si>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</si>
  <si>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</si>
  <si>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</si>
  <si>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</si>
  <si>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</si>
  <si>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</si>
  <si>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</si>
  <si>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</si>
  <si>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</si>
  <si>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</si>
  <si>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</si>
  <si>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</si>
  <si>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</si>
  <si>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</si>
  <si>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</si>
  <si>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</si>
  <si>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</si>
  <si>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</si>
  <si>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</si>
  <si>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</si>
  <si>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</si>
  <si>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</si>
  <si>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</si>
  <si>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</si>
  <si>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</si>
  <si>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</si>
  <si>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</si>
  <si>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</si>
  <si>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</si>
  <si>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</si>
  <si>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</si>
  <si>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</si>
  <si>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</si>
  <si>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</si>
  <si>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</si>
  <si>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</si>
  <si>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</si>
  <si>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</si>
  <si>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</si>
  <si>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</si>
  <si>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</si>
  <si>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</si>
  <si>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</si>
  <si>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</si>
  <si>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</si>
  <si>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</si>
  <si>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</si>
  <si>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</si>
  <si>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</si>
  <si>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</si>
  <si>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</si>
  <si>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</si>
  <si>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</si>
  <si>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</si>
  <si>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</si>
  <si>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</si>
  <si>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</si>
  <si>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</si>
  <si>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</si>
  <si>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</si>
  <si>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</si>
  <si>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</si>
  <si>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</si>
  <si>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</si>
  <si>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</si>
  <si>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</si>
  <si>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</si>
  <si>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</si>
  <si>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</si>
  <si>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</si>
  <si>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</si>
  <si>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</si>
  <si>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</si>
  <si>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</si>
  <si>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</si>
  <si>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</si>
  <si>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</si>
  <si>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</si>
  <si>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</si>
  <si>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</si>
  <si>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</si>
  <si>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</si>
  <si>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</si>
  <si>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</si>
  <si>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</si>
  <si>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</si>
  <si>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</si>
  <si>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</si>
  <si>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</si>
  <si>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</si>
  <si>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</si>
  <si>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</si>
  <si>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</si>
  <si>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</si>
  <si>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</si>
  <si>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</si>
  <si>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</si>
  <si>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</si>
  <si>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</si>
  <si>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</si>
  <si>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</si>
  <si>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</si>
  <si>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</si>
  <si>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</si>
  <si>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</si>
  <si>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</si>
  <si>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</si>
  <si>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</si>
  <si>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</si>
  <si>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</si>
  <si>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</si>
  <si>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</si>
  <si>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</si>
  <si>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</si>
  <si>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</si>
  <si>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</si>
  <si>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</si>
  <si>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</si>
  <si>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</si>
  <si>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</si>
  <si>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</si>
  <si>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</si>
  <si>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</si>
  <si>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</si>
  <si>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</si>
  <si>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</si>
  <si>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</si>
  <si>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</si>
  <si>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</si>
  <si>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</si>
  <si>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</si>
  <si>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</si>
  <si>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</si>
  <si>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</si>
  <si>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</si>
  <si>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</si>
  <si>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</si>
  <si>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</si>
  <si>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</si>
  <si>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</si>
  <si>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</si>
  <si>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</si>
  <si>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</si>
  <si>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</si>
  <si>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</si>
  <si>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</si>
  <si>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</si>
  <si>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</si>
  <si>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</si>
  <si>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</si>
  <si>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</si>
  <si>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</si>
  <si>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</si>
  <si>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</si>
  <si>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</si>
  <si>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</si>
  <si>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</si>
  <si>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</si>
  <si>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</si>
  <si>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</si>
  <si>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</si>
  <si>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</si>
  <si>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</si>
  <si>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</si>
  <si>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</si>
  <si>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</si>
  <si>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</si>
  <si>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</si>
  <si>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</si>
  <si>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</si>
  <si>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</si>
  <si>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</si>
  <si>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</si>
  <si>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</si>
  <si>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</si>
  <si>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</si>
  <si>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</si>
  <si>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</si>
  <si>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</si>
  <si>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</si>
  <si>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</si>
  <si>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</si>
  <si>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</si>
  <si>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</si>
  <si>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</si>
  <si>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</si>
  <si>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</si>
  <si>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</si>
  <si>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</si>
  <si>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</si>
  <si>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</si>
  <si>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</si>
  <si>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</si>
  <si>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</si>
  <si>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</si>
  <si>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</si>
  <si>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</si>
  <si>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</si>
  <si>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</si>
  <si>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</si>
  <si>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</si>
  <si>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</si>
  <si>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</si>
  <si>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</si>
  <si>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</si>
  <si>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</si>
  <si>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</si>
  <si>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</si>
  <si>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</si>
  <si>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</si>
  <si>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</si>
  <si>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</si>
  <si>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</si>
  <si>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</si>
  <si>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</si>
  <si>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</si>
  <si>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</si>
  <si>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</si>
  <si>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</si>
  <si>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</si>
  <si>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</si>
  <si>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</si>
  <si>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</si>
  <si>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</si>
  <si>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</si>
  <si>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</si>
  <si>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</si>
  <si>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</si>
  <si>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</si>
  <si>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</si>
  <si>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</si>
  <si>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</si>
  <si>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</si>
  <si>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</si>
  <si>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</si>
  <si>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</si>
  <si>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</si>
  <si>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</si>
  <si>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</si>
  <si>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</si>
  <si>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</si>
  <si>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</si>
  <si>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</si>
  <si>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</si>
  <si>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</si>
  <si>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</si>
  <si>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</si>
  <si>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</si>
  <si>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</si>
  <si>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</si>
  <si>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</si>
  <si>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</si>
  <si>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</si>
  <si>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</si>
  <si>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</si>
  <si>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</si>
  <si>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</si>
  <si>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</si>
  <si>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</si>
  <si>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</si>
  <si>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</si>
  <si>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</si>
  <si>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</si>
  <si>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</si>
  <si>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</si>
  <si>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</si>
  <si>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</si>
  <si>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</si>
  <si>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</si>
  <si>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</si>
  <si>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</si>
  <si>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</si>
  <si>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</si>
  <si>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</si>
  <si>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</si>
  <si>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</si>
  <si>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</si>
  <si>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</si>
  <si>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</si>
  <si>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</si>
  <si>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</si>
  <si>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</si>
  <si>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</si>
  <si>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</si>
  <si>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</si>
  <si>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</si>
  <si>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</si>
  <si>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</si>
  <si>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</si>
  <si>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</si>
  <si>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</si>
  <si>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</si>
  <si>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</si>
  <si>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</si>
  <si>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</si>
  <si>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</si>
  <si>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</si>
  <si>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</si>
  <si>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</si>
  <si>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</si>
  <si>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</si>
  <si>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</si>
  <si>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</si>
  <si>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</si>
  <si>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</si>
  <si>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</si>
  <si>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</si>
  <si>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</si>
  <si>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</si>
  <si>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</si>
  <si>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</si>
  <si>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</si>
  <si>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</si>
  <si>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</si>
  <si>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</si>
  <si>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</si>
  <si>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</si>
  <si>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</si>
  <si>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</si>
  <si>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</si>
  <si>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</si>
  <si>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</si>
  <si>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</si>
  <si>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</si>
  <si>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</si>
  <si>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</si>
  <si>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</si>
  <si>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</si>
  <si>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</si>
  <si>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</si>
  <si>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</si>
  <si>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</si>
  <si>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</si>
  <si>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</si>
  <si>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</si>
  <si>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</si>
  <si>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</si>
  <si>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</si>
  <si>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</si>
  <si>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</si>
  <si>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</si>
  <si>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</si>
  <si>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</si>
  <si>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</si>
  <si>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</si>
  <si>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</si>
  <si>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</si>
  <si>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</si>
  <si>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</si>
  <si>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</si>
  <si>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</si>
  <si>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</si>
  <si>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</si>
  <si>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</si>
  <si>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</si>
  <si>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</si>
  <si>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</si>
  <si>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</si>
  <si>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</si>
  <si>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</si>
  <si>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</si>
  <si>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</si>
  <si>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</si>
  <si>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</si>
  <si>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</si>
  <si>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</si>
  <si>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</si>
  <si>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</si>
  <si>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</si>
  <si>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</si>
  <si>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</si>
  <si>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</si>
  <si>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</si>
  <si>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</si>
  <si>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</si>
  <si>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</si>
  <si>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</si>
  <si>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</si>
  <si>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</si>
  <si>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</si>
  <si>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</si>
  <si>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</si>
  <si>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</si>
  <si>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</si>
  <si>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</si>
  <si>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</si>
  <si>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</si>
  <si>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</si>
  <si>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</si>
  <si>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</si>
  <si>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</si>
  <si>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</si>
  <si>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</si>
  <si>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</si>
  <si>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</si>
  <si>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</si>
  <si>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</si>
  <si>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</si>
  <si>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</si>
  <si>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</si>
  <si>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</si>
  <si>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</si>
  <si>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</si>
  <si>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</si>
  <si>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</si>
  <si>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</si>
  <si>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</si>
  <si>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</si>
  <si>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</si>
  <si>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</si>
  <si>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</si>
  <si>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</si>
  <si>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</si>
  <si>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</si>
  <si>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</si>
  <si>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</si>
  <si>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</si>
  <si>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</si>
  <si>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</si>
  <si>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</si>
  <si>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</si>
  <si>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</si>
  <si>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</si>
  <si>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</si>
  <si>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</si>
  <si>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</si>
  <si>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</si>
  <si>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</si>
  <si>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</si>
  <si>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</si>
  <si>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</si>
  <si>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</si>
  <si>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</si>
  <si>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</si>
  <si>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</si>
  <si>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</si>
  <si>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</si>
  <si>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</si>
  <si>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</si>
  <si>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</si>
  <si>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</si>
  <si>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</si>
  <si>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</si>
  <si>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</si>
  <si>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</si>
  <si>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</si>
  <si>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</si>
  <si>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</si>
  <si>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</si>
  <si>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</si>
  <si>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</si>
  <si>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</si>
  <si>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</si>
  <si>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</si>
  <si>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</si>
  <si>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</si>
  <si>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</si>
  <si>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</si>
  <si>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</si>
  <si>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</si>
  <si>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</si>
  <si>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</si>
  <si>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</si>
  <si>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</si>
  <si>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</si>
  <si>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</si>
  <si>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</si>
  <si>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</si>
  <si>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</si>
  <si>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</si>
  <si>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</si>
  <si>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</si>
  <si>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</si>
  <si>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</si>
  <si>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</si>
  <si>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</si>
  <si>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</si>
  <si>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</si>
  <si>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</si>
  <si>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</si>
  <si>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</si>
  <si>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</si>
  <si>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</si>
  <si>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</si>
  <si>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</si>
  <si>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</si>
  <si>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</si>
  <si>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</si>
  <si>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</si>
  <si>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</si>
  <si>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</si>
  <si>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</si>
  <si>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</si>
  <si>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</si>
  <si>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</si>
  <si>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</si>
  <si>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</si>
  <si>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</si>
  <si>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</si>
  <si>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</si>
  <si>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</si>
  <si>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</si>
  <si>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</si>
  <si>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</si>
  <si>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</si>
  <si>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</si>
  <si>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</si>
  <si>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</si>
  <si>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</si>
  <si>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</si>
  <si>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</si>
  <si>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</si>
  <si>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</si>
  <si>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</si>
  <si>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</si>
  <si>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</si>
  <si>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</si>
  <si>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</si>
  <si>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</si>
  <si>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</si>
  <si>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</si>
  <si>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</si>
  <si>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</si>
  <si>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</si>
  <si>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</si>
  <si>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</si>
  <si>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</si>
  <si>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</si>
  <si>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</si>
  <si>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</si>
  <si>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</si>
  <si>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</si>
  <si>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</si>
  <si>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</si>
  <si>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</si>
  <si>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</si>
  <si>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</si>
  <si>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</si>
  <si>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</si>
  <si>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</si>
  <si>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</si>
  <si>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</si>
  <si>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</si>
  <si>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</si>
  <si>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</si>
  <si>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</si>
  <si>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</si>
  <si>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</si>
  <si>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</si>
  <si>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</si>
  <si>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</si>
  <si>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</si>
  <si>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</si>
  <si>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</si>
  <si>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</si>
  <si>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</si>
  <si>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</si>
  <si>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</si>
  <si>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</si>
  <si>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</si>
  <si>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</si>
  <si>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</si>
  <si>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</si>
  <si>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</si>
  <si>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</si>
  <si>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</si>
  <si>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</si>
  <si>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</si>
  <si>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</si>
  <si>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</si>
  <si>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</si>
  <si>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</si>
  <si>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</si>
  <si>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</si>
  <si>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</si>
  <si>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</si>
  <si>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</si>
  <si>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</si>
  <si>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</si>
  <si>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</si>
  <si>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</si>
  <si>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</si>
  <si>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</si>
  <si>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</si>
  <si>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</si>
  <si>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</si>
  <si>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</si>
  <si>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</si>
  <si>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</si>
  <si>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</si>
  <si>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</si>
  <si>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</si>
  <si>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</si>
  <si>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</si>
  <si>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</si>
  <si>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</si>
  <si>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</si>
  <si>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</si>
  <si>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</si>
  <si>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</si>
  <si>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</si>
  <si>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</si>
  <si>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</si>
  <si>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</si>
  <si>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</si>
  <si>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</si>
  <si>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</si>
  <si>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</si>
  <si>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</si>
  <si>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</si>
  <si>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</si>
  <si>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</si>
  <si>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</si>
  <si>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</si>
  <si>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</si>
  <si>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</si>
  <si>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</si>
  <si>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</si>
  <si>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</si>
  <si>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</si>
  <si>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</si>
  <si>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</si>
  <si>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</si>
  <si>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</si>
  <si>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</si>
  <si>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</si>
  <si>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</si>
  <si>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</si>
  <si>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</si>
  <si>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</si>
  <si>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</si>
  <si>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</si>
  <si>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</si>
  <si>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</si>
  <si>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</si>
  <si>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</si>
  <si>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</si>
  <si>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</si>
  <si>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</si>
  <si>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</si>
  <si>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</si>
  <si>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</si>
  <si>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</si>
  <si>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</si>
  <si>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</si>
  <si>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</si>
  <si>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</si>
  <si>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</si>
  <si>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</si>
  <si>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</si>
  <si>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</si>
  <si>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</si>
  <si>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</si>
  <si>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</si>
  <si>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</si>
  <si>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</si>
  <si>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</si>
  <si>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</si>
  <si>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</si>
  <si>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</si>
  <si>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</si>
  <si>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</si>
  <si>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</si>
  <si>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</si>
  <si>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</si>
  <si>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</si>
  <si>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</si>
  <si>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</si>
  <si>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</si>
  <si>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</si>
  <si>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</si>
  <si>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</si>
  <si>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</si>
  <si>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</si>
  <si>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</si>
  <si>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</si>
  <si>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</si>
  <si>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</si>
  <si>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</si>
  <si>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</si>
  <si>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</si>
  <si>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</si>
  <si>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</si>
  <si>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</si>
  <si>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</si>
  <si>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</si>
  <si>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</si>
  <si>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</si>
  <si>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</si>
  <si>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</si>
  <si>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</si>
  <si>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</si>
  <si>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</si>
  <si>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</si>
  <si>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</si>
  <si>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</si>
  <si>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</si>
  <si>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</si>
  <si>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</si>
  <si>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</si>
  <si>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</si>
  <si>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</si>
  <si>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</si>
  <si>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</si>
  <si>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</si>
  <si>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</si>
  <si>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</si>
  <si>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</si>
  <si>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</si>
  <si>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</si>
  <si>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</si>
  <si>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</si>
  <si>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</si>
  <si>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</si>
  <si>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</si>
  <si>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</si>
  <si>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</si>
  <si>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</si>
  <si>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</si>
  <si>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</si>
  <si>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</si>
  <si>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</si>
  <si>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</si>
  <si>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</si>
  <si>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</si>
  <si>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</si>
  <si>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</si>
  <si>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</si>
  <si>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</si>
  <si>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</si>
  <si>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</si>
  <si>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</si>
  <si>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</si>
  <si>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</si>
  <si>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</si>
  <si>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</si>
  <si>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</si>
  <si>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</si>
  <si>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</si>
  <si>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</si>
  <si>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</si>
  <si>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</si>
  <si>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</si>
  <si>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</si>
  <si>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</si>
  <si>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</si>
  <si>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</si>
  <si>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</si>
  <si>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</si>
  <si>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</si>
  <si>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</si>
  <si>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</si>
  <si>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</si>
  <si>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</si>
  <si>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</si>
  <si>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</si>
  <si>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</si>
  <si>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</si>
  <si>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</si>
  <si>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</si>
  <si>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</si>
  <si>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</si>
  <si>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</si>
  <si>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</si>
  <si>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</si>
  <si>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</si>
  <si>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</si>
  <si>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</si>
  <si>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</si>
  <si>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</si>
  <si>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</si>
  <si>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</si>
  <si>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</si>
  <si>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</si>
  <si>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</si>
  <si>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</si>
  <si>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</si>
  <si>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</si>
  <si>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</si>
  <si>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</si>
  <si>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</si>
  <si>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</si>
  <si>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</si>
  <si>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</si>
  <si>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</si>
  <si>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</si>
  <si>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</si>
  <si>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</si>
  <si>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</si>
  <si>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</si>
  <si>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</si>
  <si>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</si>
  <si>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</si>
  <si>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</si>
  <si>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</si>
  <si>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</si>
  <si>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</si>
  <si>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</si>
  <si>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</si>
  <si>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</si>
  <si>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</si>
  <si>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</si>
  <si>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</si>
  <si>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</si>
  <si>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</si>
  <si>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</si>
  <si>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</si>
  <si>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</si>
  <si>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</si>
  <si>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</si>
  <si>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</si>
  <si>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</si>
  <si>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</si>
  <si>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</si>
  <si>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</si>
  <si>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</si>
  <si>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</si>
  <si>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</si>
  <si>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</si>
  <si>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</si>
  <si>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</si>
  <si>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</si>
  <si>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</si>
  <si>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</si>
  <si>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</si>
  <si>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</si>
  <si>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</si>
  <si>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</si>
  <si>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</si>
  <si>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</si>
  <si>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</si>
  <si>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</si>
  <si>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</si>
  <si>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</si>
  <si>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</si>
  <si>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</si>
  <si>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</si>
  <si>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</si>
  <si>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</si>
  <si>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</si>
  <si>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</si>
  <si>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</si>
  <si>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</si>
  <si>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</si>
  <si>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</si>
  <si>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</si>
  <si>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</si>
  <si>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</si>
  <si>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</si>
  <si>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</si>
  <si>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</si>
  <si>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</si>
  <si>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</si>
  <si>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</si>
  <si>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</si>
  <si>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</si>
  <si>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</si>
  <si>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</si>
  <si>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</si>
  <si>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</si>
  <si>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</si>
  <si>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</si>
  <si>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</si>
  <si>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</si>
  <si>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</si>
  <si>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</si>
  <si>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</si>
  <si>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</si>
  <si>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</si>
  <si>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</si>
  <si>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</si>
  <si>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</si>
  <si>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</si>
  <si>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</si>
  <si>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</si>
  <si>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</si>
  <si>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</si>
  <si>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</si>
  <si>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</si>
  <si>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</si>
  <si>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</si>
  <si>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</si>
  <si>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</si>
  <si>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</si>
  <si>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</si>
  <si>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</si>
  <si>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</si>
  <si>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</si>
  <si>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</si>
  <si>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</si>
  <si>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</si>
  <si>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</si>
  <si>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</si>
  <si>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</si>
  <si>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</si>
  <si>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</si>
  <si>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</si>
  <si>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</si>
  <si>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</si>
  <si>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</si>
  <si>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</si>
  <si>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</si>
  <si>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</si>
  <si>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</si>
  <si>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</si>
  <si>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</si>
  <si>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</si>
  <si>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</si>
  <si>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</si>
  <si>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</si>
  <si>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</si>
  <si>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</si>
  <si>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</si>
  <si>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</si>
  <si>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</si>
  <si>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</si>
  <si>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</si>
  <si>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</si>
  <si>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</si>
  <si>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</si>
  <si>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</si>
  <si>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</si>
  <si>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</si>
  <si>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</si>
  <si>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</si>
  <si>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</si>
  <si>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</si>
  <si>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</si>
  <si>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</si>
  <si>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</si>
  <si>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</si>
  <si>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</si>
  <si>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</si>
  <si>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</si>
  <si>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</si>
  <si>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</si>
  <si>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</si>
  <si>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</si>
  <si>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</si>
  <si>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</si>
  <si>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</si>
  <si>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</si>
  <si>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</si>
  <si>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</si>
  <si>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</si>
  <si>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</si>
  <si>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</si>
  <si>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</si>
  <si>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</si>
  <si>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</si>
  <si>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</si>
  <si>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</si>
  <si>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</si>
  <si>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</si>
  <si>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</si>
  <si>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</si>
  <si>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</si>
  <si>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</si>
  <si>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</si>
  <si>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</si>
  <si>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</si>
  <si>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</si>
  <si>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</si>
  <si>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</si>
  <si>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</si>
  <si>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</si>
  <si>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</si>
  <si>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</si>
  <si>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</si>
  <si>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</si>
  <si>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</si>
  <si>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</si>
  <si>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</si>
  <si>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</si>
  <si>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</si>
  <si>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</si>
  <si>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</si>
  <si>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</si>
  <si>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</si>
  <si>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</si>
  <si>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</si>
  <si>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</si>
  <si>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</si>
  <si>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</si>
  <si>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</si>
  <si>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</si>
  <si>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</si>
  <si>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</si>
  <si>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</si>
  <si>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</si>
  <si>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</si>
  <si>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</si>
  <si>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</si>
  <si>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</si>
  <si>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</si>
  <si>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</si>
  <si>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</si>
  <si>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</si>
  <si>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</si>
  <si>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</si>
  <si>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</si>
  <si>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</si>
  <si>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</si>
  <si>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</si>
  <si>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</si>
  <si>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</si>
  <si>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</si>
  <si>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</si>
  <si>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</si>
  <si>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</si>
  <si>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</si>
  <si>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</si>
  <si>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</si>
  <si>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</si>
  <si>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</si>
  <si>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</si>
  <si>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</si>
  <si>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</si>
  <si>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</si>
  <si>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</si>
  <si>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</si>
  <si>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</si>
  <si>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</si>
  <si>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</si>
  <si>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</si>
  <si>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</si>
  <si>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</si>
  <si>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</si>
  <si>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</si>
  <si>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</si>
  <si>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</si>
  <si>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</si>
  <si>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</si>
  <si>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</si>
  <si>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</si>
  <si>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</si>
  <si>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</si>
  <si>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</si>
  <si>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</si>
  <si>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</si>
  <si>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</si>
  <si>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</si>
  <si>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</si>
  <si>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</si>
  <si>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</si>
  <si>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</si>
  <si>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</si>
  <si>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</si>
  <si>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</si>
  <si>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</si>
  <si>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</si>
  <si>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</si>
  <si>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</si>
  <si>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</si>
  <si>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</si>
  <si>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</si>
  <si>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</si>
  <si>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</si>
  <si>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</si>
  <si>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</si>
  <si>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</si>
  <si>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</si>
  <si>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</si>
  <si>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</si>
  <si>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</si>
  <si>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</si>
  <si>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</si>
  <si>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</si>
  <si>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</si>
  <si>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</si>
  <si>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</si>
  <si>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</si>
  <si>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</si>
  <si>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</si>
  <si>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</si>
  <si>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</si>
  <si>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</si>
  <si>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</si>
  <si>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</si>
  <si>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</si>
  <si>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</si>
  <si>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</si>
  <si>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</si>
  <si>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</si>
  <si>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</si>
  <si>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</si>
  <si>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</si>
  <si>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</si>
  <si>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</si>
  <si>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</si>
  <si>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</si>
  <si>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</si>
  <si>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</si>
  <si>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</si>
  <si>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</si>
  <si>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</si>
  <si>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</si>
  <si>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</si>
  <si>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</si>
  <si>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</si>
  <si>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</si>
  <si>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</si>
  <si>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</si>
  <si>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</si>
  <si>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</si>
  <si>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</si>
  <si>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</si>
  <si>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</si>
  <si>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</si>
  <si>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</si>
  <si>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</si>
  <si>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</si>
  <si>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</si>
  <si>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</si>
  <si>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</si>
  <si>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</si>
  <si>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</si>
  <si>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</si>
  <si>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</si>
  <si>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</si>
  <si>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</si>
  <si>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</si>
  <si>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</si>
  <si>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</si>
  <si>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</si>
  <si>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</si>
  <si>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</si>
  <si>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</si>
  <si>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</si>
  <si>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</si>
  <si>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</si>
  <si>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</si>
  <si>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</si>
  <si>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</si>
  <si>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</si>
  <si>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</si>
  <si>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</si>
  <si>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</si>
  <si>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</si>
  <si>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</si>
  <si>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</si>
  <si>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</si>
  <si>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</si>
  <si>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</si>
  <si>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</si>
  <si>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</si>
  <si>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</si>
  <si>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</si>
  <si>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</si>
  <si>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</si>
  <si>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</si>
  <si>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</si>
  <si>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</si>
  <si>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</si>
  <si>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</si>
  <si>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</si>
  <si>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</si>
  <si>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</si>
  <si>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</si>
  <si>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</si>
  <si>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</si>
  <si>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</si>
  <si>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</si>
  <si>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</si>
  <si>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</si>
  <si>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</si>
  <si>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</si>
  <si>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</si>
  <si>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</si>
  <si>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</si>
  <si>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</si>
  <si>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</si>
  <si>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</si>
  <si>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</si>
  <si>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</si>
  <si>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</si>
  <si>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</si>
  <si>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</si>
  <si>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</si>
  <si>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</si>
  <si>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</si>
  <si>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</si>
  <si>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</si>
  <si>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</si>
  <si>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</si>
  <si>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</si>
  <si>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</si>
  <si>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</si>
  <si>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</si>
  <si>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</si>
  <si>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</si>
  <si>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</si>
  <si>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</si>
  <si>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</si>
  <si>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</si>
  <si>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</si>
  <si>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</si>
  <si>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</si>
  <si>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</si>
  <si>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</si>
  <si>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</si>
  <si>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</si>
  <si>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</si>
  <si>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</si>
  <si>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</si>
  <si>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</si>
  <si>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</si>
  <si>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</si>
  <si>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</si>
  <si>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</si>
  <si>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</si>
  <si>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</si>
  <si>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</si>
  <si>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</si>
  <si>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</si>
  <si>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</si>
  <si>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</si>
  <si>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</si>
  <si>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</si>
  <si>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</si>
  <si>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</si>
  <si>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</si>
  <si>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</si>
  <si>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</si>
  <si>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</si>
  <si>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</si>
  <si>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</si>
  <si>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</si>
  <si>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</si>
  <si>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</si>
  <si>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</si>
  <si>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</si>
  <si>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</si>
  <si>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</si>
  <si>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</si>
  <si>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</si>
  <si>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</si>
  <si>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</si>
  <si>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</si>
  <si>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</si>
  <si>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</si>
  <si>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</si>
  <si>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</si>
  <si>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</si>
  <si>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</si>
  <si>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</si>
  <si>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</si>
  <si>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</si>
  <si>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</si>
  <si>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</si>
  <si>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</si>
  <si>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</si>
  <si>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</si>
  <si>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</si>
  <si>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</si>
  <si>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</si>
  <si>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</si>
  <si>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</si>
  <si>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</si>
  <si>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</si>
  <si>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</si>
  <si>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</si>
  <si>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</si>
  <si>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</si>
  <si>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</si>
  <si>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</si>
  <si>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</si>
  <si>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</si>
  <si>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</si>
  <si>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</si>
  <si>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</si>
  <si>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</si>
  <si>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</si>
  <si>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</si>
  <si>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</si>
  <si>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</si>
  <si>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</si>
  <si>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</si>
  <si>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</si>
  <si>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</si>
  <si>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</si>
  <si>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</si>
  <si>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</si>
  <si>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</si>
  <si>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</si>
  <si>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</si>
  <si>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</si>
  <si>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</si>
  <si>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</si>
  <si>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</si>
  <si>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</si>
  <si>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</si>
  <si>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</si>
  <si>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</si>
  <si>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</si>
  <si>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</si>
  <si>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</si>
  <si>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</si>
  <si>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</si>
  <si>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</si>
  <si>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</si>
  <si>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</si>
  <si>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</si>
  <si>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</si>
  <si>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</si>
  <si>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</si>
  <si>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</si>
  <si>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</si>
  <si>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</si>
  <si>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</si>
  <si>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</si>
  <si>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</si>
  <si>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</si>
  <si>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</si>
  <si>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</si>
  <si>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</si>
  <si>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</si>
  <si>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</si>
  <si>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</si>
  <si>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</si>
  <si>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</si>
  <si>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</si>
  <si>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</si>
  <si>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</si>
  <si>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</si>
  <si>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</si>
  <si>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</si>
  <si>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</si>
  <si>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</si>
  <si>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</si>
  <si>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</si>
  <si>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</si>
  <si>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</si>
  <si>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</si>
  <si>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</si>
  <si>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</si>
  <si>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</si>
  <si>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</si>
  <si>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</si>
  <si>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</si>
  <si>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</si>
  <si>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</si>
  <si>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</si>
  <si>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</si>
  <si>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</si>
  <si>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</si>
  <si>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</si>
  <si>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</si>
  <si>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</si>
  <si>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</si>
  <si>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</si>
  <si>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</si>
  <si>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</si>
  <si>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</si>
  <si>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</si>
  <si>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</si>
  <si>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</si>
  <si>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</si>
  <si>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</si>
  <si>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</si>
  <si>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</si>
  <si>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</si>
  <si>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</si>
  <si>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</si>
  <si>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</si>
  <si>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</si>
  <si>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</si>
  <si>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</si>
  <si>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</si>
  <si>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</si>
  <si>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</si>
  <si>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</si>
  <si>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</si>
  <si>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</si>
  <si>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</si>
  <si>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</si>
  <si>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</si>
  <si>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</si>
  <si>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</si>
  <si>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</si>
  <si>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</si>
  <si>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</si>
  <si>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</si>
  <si>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</si>
  <si>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</si>
  <si>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</si>
  <si>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</si>
  <si>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</si>
  <si>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</si>
  <si>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</si>
  <si>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</si>
  <si>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</si>
  <si>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</si>
  <si>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</si>
  <si>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</si>
  <si>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</si>
  <si>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</si>
  <si>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</si>
  <si>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</si>
  <si>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</si>
  <si>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</si>
  <si>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</si>
  <si>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</si>
  <si>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</si>
  <si>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</si>
  <si>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</si>
  <si>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</si>
  <si>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</si>
  <si>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</si>
  <si>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</si>
  <si>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</si>
  <si>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</si>
  <si>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</si>
  <si>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</si>
  <si>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</si>
  <si>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</si>
  <si>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</si>
  <si>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</si>
  <si>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</si>
  <si>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</si>
  <si>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</si>
  <si>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</si>
  <si>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</si>
  <si>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</si>
  <si>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</si>
  <si>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</si>
  <si>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</si>
  <si>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</si>
  <si>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</si>
  <si>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</si>
  <si>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</si>
  <si>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</si>
  <si>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</si>
  <si>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</si>
  <si>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</si>
  <si>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</si>
  <si>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</si>
  <si>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</si>
  <si>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</si>
  <si>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</si>
  <si>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</si>
  <si>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</si>
  <si>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</si>
  <si>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</si>
  <si>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</si>
  <si>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</si>
  <si>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</si>
  <si>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</si>
  <si>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</si>
  <si>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</si>
  <si>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</si>
  <si>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</si>
  <si>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</si>
  <si>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</si>
  <si>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</si>
  <si>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</si>
  <si>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</si>
  <si>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</si>
  <si>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</si>
  <si>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</si>
  <si>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</si>
  <si>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</si>
  <si>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</si>
  <si>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</si>
  <si>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</si>
  <si>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</si>
  <si>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</si>
  <si>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</si>
  <si>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</si>
  <si>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</si>
  <si>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</si>
  <si>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</si>
  <si>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</si>
  <si>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</si>
  <si>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</si>
  <si>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</si>
  <si>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</si>
  <si>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</si>
  <si>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</si>
  <si>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</si>
  <si>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</si>
  <si>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</si>
  <si>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</si>
  <si>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</si>
  <si>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</si>
  <si>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</si>
  <si>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</si>
  <si>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</si>
  <si>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</si>
  <si>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</si>
  <si>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</si>
  <si>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</si>
  <si>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</si>
  <si>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</si>
  <si>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</si>
  <si>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</si>
  <si>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</si>
  <si>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</si>
  <si>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</si>
  <si>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</si>
  <si>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</si>
  <si>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</si>
  <si>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</si>
  <si>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</si>
  <si>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</si>
  <si>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</si>
  <si>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</si>
  <si>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</si>
  <si>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</si>
  <si>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</si>
  <si>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</si>
  <si>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</si>
  <si>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</si>
  <si>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</si>
  <si>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</si>
  <si>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</si>
  <si>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</si>
  <si>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</si>
  <si>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</si>
  <si>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</si>
  <si>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</si>
  <si>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</si>
  <si>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</si>
  <si>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</si>
  <si>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</si>
  <si>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</si>
  <si>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</si>
  <si>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</si>
  <si>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</si>
  <si>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</si>
  <si>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</si>
  <si>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</si>
  <si>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</si>
  <si>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</si>
  <si>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</si>
  <si>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</si>
  <si>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</si>
  <si>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</si>
  <si>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</si>
  <si>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</si>
  <si>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</si>
  <si>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</si>
  <si>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</si>
  <si>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</si>
  <si>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</si>
  <si>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</si>
  <si>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</si>
  <si>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</si>
  <si>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</si>
  <si>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</si>
  <si>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</si>
  <si>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</si>
  <si>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</si>
  <si>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</si>
  <si>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</si>
  <si>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</si>
  <si>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</si>
  <si>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</si>
  <si>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</si>
  <si>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</si>
  <si>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</si>
  <si>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</si>
  <si>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</si>
  <si>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</si>
  <si>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</si>
  <si>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</si>
  <si>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</si>
  <si>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</si>
  <si>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</si>
  <si>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</si>
  <si>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</si>
  <si>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</si>
  <si>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</si>
  <si>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</si>
  <si>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</si>
  <si>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</si>
  <si>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</si>
  <si>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</si>
  <si>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</si>
  <si>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</si>
  <si>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</si>
  <si>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</si>
  <si>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</si>
  <si>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</si>
  <si>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</si>
  <si>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</si>
  <si>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</si>
  <si>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</si>
  <si>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</si>
  <si>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</si>
  <si>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</si>
  <si>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</si>
  <si>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</si>
  <si>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</si>
  <si>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</si>
  <si>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</si>
  <si>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</si>
  <si>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</si>
  <si>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</si>
  <si>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</si>
  <si>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</si>
  <si>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</si>
  <si>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</si>
  <si>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</si>
  <si>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</si>
  <si>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</si>
  <si>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</si>
  <si>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</si>
  <si>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</si>
  <si>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</si>
  <si>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</si>
  <si>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</si>
  <si>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</si>
  <si>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</si>
  <si>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</si>
  <si>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</si>
  <si>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</si>
  <si>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</si>
  <si>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</si>
  <si>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</si>
  <si>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</si>
  <si>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</si>
  <si>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</si>
  <si>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</si>
  <si>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</si>
  <si>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</si>
  <si>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</si>
  <si>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</si>
  <si>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</si>
  <si>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</si>
  <si>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</si>
  <si>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</si>
  <si>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</si>
  <si>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</si>
  <si>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</si>
  <si>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</si>
  <si>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</si>
  <si>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</si>
  <si>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</si>
  <si>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</si>
  <si>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</si>
  <si>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</si>
  <si>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</si>
  <si>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</si>
  <si>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</si>
  <si>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</si>
  <si>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</si>
  <si>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</si>
  <si>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</si>
  <si>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</si>
  <si>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</si>
  <si>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</si>
  <si>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</si>
  <si>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</si>
  <si>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</si>
  <si>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</si>
  <si>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</si>
  <si>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</si>
  <si>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</si>
  <si>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</si>
  <si>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</si>
  <si>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</si>
  <si>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</si>
  <si>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</si>
  <si>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</si>
  <si>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</si>
  <si>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</si>
  <si>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</si>
  <si>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</si>
  <si>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</si>
  <si>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</si>
  <si>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</si>
  <si>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</si>
  <si>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</si>
  <si>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</si>
  <si>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</si>
  <si>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</si>
  <si>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</si>
  <si>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</si>
  <si>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</si>
  <si>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</si>
  <si>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</si>
  <si>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</si>
  <si>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</si>
  <si>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</si>
  <si>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</si>
  <si>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</si>
  <si>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</si>
  <si>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</si>
  <si>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</si>
  <si>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</si>
  <si>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</si>
  <si>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</si>
  <si>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</si>
  <si>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</si>
  <si>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</si>
  <si>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</si>
  <si>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</si>
  <si>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</si>
  <si>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</si>
  <si>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</si>
  <si>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</si>
  <si>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</si>
  <si>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</si>
  <si>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</si>
  <si>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</si>
  <si>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</si>
  <si>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</si>
  <si>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</si>
  <si>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</si>
  <si>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</si>
  <si>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</si>
  <si>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</si>
  <si>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</si>
  <si>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</si>
  <si>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</si>
  <si>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</si>
  <si>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</si>
  <si>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</si>
  <si>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</si>
  <si>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</si>
  <si>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</si>
  <si>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</si>
  <si>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</si>
  <si>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</si>
  <si>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</si>
  <si>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</si>
  <si>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</si>
  <si>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</si>
  <si>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</si>
  <si>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</si>
  <si>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</si>
  <si>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</si>
  <si>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</si>
  <si>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</si>
  <si>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</si>
  <si>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</si>
  <si>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</si>
  <si>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</si>
  <si>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</si>
  <si>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</si>
  <si>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</si>
  <si>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</si>
  <si>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</si>
  <si>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</si>
  <si>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</si>
  <si>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</si>
  <si>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</si>
  <si>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</si>
  <si>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</si>
  <si>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</si>
  <si>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</si>
  <si>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</si>
  <si>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</si>
  <si>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</si>
  <si>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</si>
  <si>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</si>
  <si>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</si>
  <si>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</si>
  <si>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</si>
  <si>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</si>
  <si>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</si>
  <si>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</si>
  <si>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</si>
  <si>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</si>
  <si>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</si>
  <si>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</si>
  <si>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</si>
  <si>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</si>
  <si>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</si>
  <si>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</si>
  <si>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</si>
  <si>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</si>
  <si>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</si>
  <si>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</si>
  <si>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</si>
  <si>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</si>
  <si>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</si>
  <si>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</si>
  <si>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</si>
  <si>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</si>
  <si>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</si>
  <si>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</si>
  <si>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</si>
  <si>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</si>
  <si>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</si>
  <si>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</si>
  <si>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</si>
  <si>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</si>
  <si>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</si>
  <si>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</si>
  <si>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</si>
  <si>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</si>
  <si>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</si>
  <si>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</si>
  <si>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</si>
  <si>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</si>
  <si>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</si>
  <si>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</si>
  <si>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</si>
  <si>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</si>
  <si>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</si>
  <si>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</si>
  <si>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</si>
  <si>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</si>
  <si>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</si>
  <si>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</si>
  <si>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</si>
  <si>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</si>
  <si>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</si>
  <si>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</si>
  <si>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</si>
  <si>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</si>
  <si>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</si>
  <si>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</si>
  <si>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</si>
  <si>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</si>
  <si>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</si>
  <si>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</si>
  <si>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</si>
  <si>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</si>
  <si>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</si>
  <si>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</si>
  <si>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</si>
  <si>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</si>
  <si>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</si>
  <si>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</si>
  <si>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</si>
  <si>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</si>
  <si>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</si>
  <si>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</si>
  <si>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</si>
  <si>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</si>
  <si>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</si>
  <si>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</si>
  <si>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</si>
  <si>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</si>
  <si>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</si>
  <si>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</si>
  <si>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</si>
  <si>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</si>
  <si>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</si>
  <si>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</si>
  <si>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</si>
  <si>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</si>
  <si>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</si>
  <si>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</si>
  <si>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</si>
  <si>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</si>
  <si>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</si>
  <si>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</si>
  <si>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</si>
  <si>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</si>
  <si>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</si>
  <si>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</si>
  <si>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</si>
  <si>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</si>
  <si>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</si>
  <si>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</si>
  <si>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</si>
  <si>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</si>
  <si>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</si>
  <si>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</si>
  <si>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</si>
  <si>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</si>
  <si>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</si>
  <si>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</si>
  <si>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</si>
  <si>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</si>
  <si>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</si>
  <si>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</si>
  <si>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</si>
  <si>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</si>
  <si>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</si>
  <si>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</si>
  <si>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</si>
  <si>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</si>
  <si>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</si>
  <si>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</si>
  <si>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</si>
  <si>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</si>
  <si>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</si>
  <si>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</si>
  <si>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</si>
  <si>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</si>
  <si>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</si>
  <si>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</si>
  <si>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</si>
  <si>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</si>
  <si>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</si>
  <si>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</si>
  <si>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</si>
  <si>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</si>
  <si>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</si>
  <si>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</si>
  <si>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</si>
  <si>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</si>
  <si>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</si>
  <si>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</si>
  <si>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</si>
  <si>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</si>
  <si>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</si>
  <si>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</si>
  <si>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</si>
  <si>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</si>
  <si>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</si>
  <si>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</si>
  <si>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</si>
  <si>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</si>
  <si>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</si>
  <si>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</si>
  <si>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</si>
  <si>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</si>
  <si>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</si>
  <si>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</si>
  <si>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</si>
  <si>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</si>
  <si>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</si>
  <si>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</si>
  <si>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</si>
  <si>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</si>
  <si>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</si>
  <si>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</si>
  <si>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</si>
  <si>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</si>
  <si>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</si>
  <si>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</si>
  <si>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</si>
  <si>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</si>
  <si>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</si>
  <si>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</si>
  <si>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</si>
  <si>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</si>
  <si>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</si>
  <si>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</si>
  <si>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</si>
  <si>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</si>
  <si>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</si>
  <si>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</si>
  <si>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</si>
  <si>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</si>
  <si>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</si>
  <si>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</si>
  <si>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</si>
  <si>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</si>
  <si>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</si>
  <si>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</si>
  <si>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</si>
  <si>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</si>
  <si>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</si>
  <si>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</si>
  <si>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</si>
  <si>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</si>
  <si>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</si>
  <si>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</si>
  <si>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</si>
  <si>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</si>
  <si>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</si>
  <si>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</si>
  <si>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</si>
  <si>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</si>
  <si>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</si>
  <si>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</si>
  <si>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</si>
  <si>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</si>
  <si>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</si>
  <si>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</si>
  <si>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</si>
  <si>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</si>
  <si>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</si>
  <si>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</si>
  <si>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</si>
  <si>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</si>
  <si>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</si>
  <si>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</si>
  <si>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</si>
  <si>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</si>
  <si>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</si>
  <si>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</si>
  <si>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</si>
  <si>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</si>
  <si>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</si>
  <si>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</si>
  <si>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</si>
  <si>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</si>
  <si>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</si>
  <si>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</si>
  <si>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</si>
  <si>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</si>
  <si>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</si>
  <si>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</si>
  <si>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</si>
  <si>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</si>
  <si>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</si>
  <si>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</si>
  <si>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</si>
  <si>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</si>
  <si>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</si>
  <si>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</si>
  <si>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</si>
  <si>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</si>
  <si>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</si>
  <si>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</si>
  <si>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</si>
  <si>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</si>
  <si>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</si>
  <si>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</si>
  <si>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</si>
  <si>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</si>
  <si>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</si>
  <si>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</si>
  <si>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</si>
  <si>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</si>
  <si>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</si>
  <si>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</si>
  <si>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</si>
  <si>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</si>
  <si>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</si>
  <si>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</si>
  <si>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</si>
  <si>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</si>
  <si>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</si>
  <si>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</si>
  <si>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</si>
  <si>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</si>
  <si>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</si>
  <si>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</si>
  <si>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</si>
  <si>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</si>
  <si>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</si>
  <si>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</si>
  <si>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</si>
  <si>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</si>
  <si>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</si>
  <si>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</si>
  <si>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</si>
  <si>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</si>
  <si>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</si>
  <si>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</si>
  <si>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</si>
  <si>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</si>
  <si>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</si>
  <si>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</si>
  <si>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</si>
  <si>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</si>
  <si>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</si>
  <si>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</si>
  <si>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</si>
  <si>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</si>
  <si>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</si>
  <si>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</si>
  <si>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</si>
  <si>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</si>
  <si>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</si>
  <si>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</si>
  <si>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</si>
  <si>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</si>
  <si>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</si>
  <si>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</si>
  <si>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</si>
  <si>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</si>
  <si>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</si>
  <si>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</si>
  <si>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</si>
  <si>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</si>
  <si>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</si>
  <si>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</si>
  <si>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</si>
  <si>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</si>
  <si>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</si>
  <si>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</si>
  <si>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</si>
  <si>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</si>
  <si>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</si>
  <si>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</si>
  <si>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</si>
  <si>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</si>
  <si>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</si>
  <si>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</si>
  <si>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</si>
  <si>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</si>
  <si>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</si>
  <si>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</si>
  <si>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</si>
  <si>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</si>
  <si>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</si>
  <si>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</si>
  <si>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</si>
  <si>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</si>
  <si>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</si>
  <si>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</si>
  <si>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</si>
  <si>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</si>
  <si>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</si>
  <si>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</si>
  <si>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</si>
  <si>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</si>
  <si>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</si>
  <si>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</si>
  <si>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</si>
  <si>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</si>
  <si>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</si>
  <si>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</si>
  <si>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</si>
  <si>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</si>
  <si>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</si>
  <si>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</si>
  <si>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</si>
  <si>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</si>
  <si>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</si>
  <si>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</si>
  <si>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</si>
  <si>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</si>
  <si>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</si>
  <si>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</si>
  <si>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</si>
  <si>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</si>
  <si>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</si>
  <si>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</si>
  <si>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</si>
  <si>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</si>
  <si>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</si>
  <si>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</si>
  <si>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</si>
  <si>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</si>
  <si>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</si>
  <si>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</si>
  <si>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</si>
  <si>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</si>
  <si>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</si>
  <si>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</si>
  <si>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</si>
  <si>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</si>
  <si>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</si>
  <si>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</si>
  <si>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</si>
  <si>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</si>
  <si>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</si>
  <si>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</si>
  <si>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</si>
  <si>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</si>
  <si>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</si>
  <si>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</si>
  <si>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</si>
  <si>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</si>
  <si>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</si>
  <si>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</si>
  <si>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</si>
  <si>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</si>
  <si>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</si>
  <si>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</si>
  <si>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</si>
  <si>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</si>
  <si>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</si>
  <si>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</si>
  <si>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</si>
  <si>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</si>
  <si>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</si>
  <si>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</si>
  <si>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</si>
  <si>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</si>
  <si>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</si>
  <si>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</si>
  <si>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</si>
  <si>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</si>
  <si>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</si>
  <si>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</si>
  <si>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</si>
  <si>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</si>
  <si>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</si>
  <si>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</si>
  <si>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</si>
  <si>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</si>
  <si>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</si>
  <si>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</si>
  <si>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</si>
  <si>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</si>
  <si>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</si>
  <si>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</si>
  <si>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</si>
  <si>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</si>
  <si>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</si>
  <si>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</si>
  <si>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</si>
  <si>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</si>
  <si>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</si>
  <si>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</si>
  <si>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</si>
  <si>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</si>
  <si>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</si>
  <si>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</si>
  <si>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</si>
  <si>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</si>
  <si>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</si>
  <si>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</si>
  <si>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</si>
  <si>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</si>
  <si>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</si>
  <si>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</si>
  <si>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</si>
  <si>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</si>
  <si>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</si>
  <si>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</si>
  <si>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</si>
  <si>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</si>
  <si>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</si>
  <si>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</si>
  <si>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</si>
  <si>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</si>
  <si>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</si>
  <si>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</si>
  <si>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</si>
  <si>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</si>
  <si>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</si>
  <si>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</si>
  <si>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</si>
  <si>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</si>
  <si>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</si>
  <si>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</si>
  <si>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</si>
  <si>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</si>
  <si>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</si>
  <si>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</si>
  <si>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</si>
  <si>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</si>
  <si>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</si>
  <si>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</si>
  <si>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</si>
  <si>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</si>
  <si>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</si>
  <si>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</si>
  <si>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</si>
  <si>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</si>
  <si>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</si>
  <si>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</si>
  <si>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</si>
  <si>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</si>
  <si>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</si>
  <si>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</si>
  <si>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</si>
  <si>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</si>
  <si>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</si>
  <si>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</si>
  <si>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</si>
  <si>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</si>
  <si>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</si>
  <si>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</si>
  <si>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</si>
  <si>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</si>
  <si>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</si>
  <si>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</si>
  <si>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</si>
  <si>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</si>
  <si>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</si>
  <si>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</si>
  <si>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</si>
  <si>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</si>
  <si>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</si>
  <si>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</si>
  <si>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</si>
  <si>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</si>
  <si>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</si>
  <si>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</si>
  <si>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</si>
  <si>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</si>
  <si>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</si>
  <si>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</si>
  <si>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</si>
  <si>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</si>
  <si>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</si>
  <si>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</si>
  <si>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</si>
  <si>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</si>
  <si>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</si>
  <si>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</si>
  <si>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</si>
  <si>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</si>
  <si>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</si>
  <si>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</si>
  <si>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</si>
  <si>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</si>
  <si>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</si>
  <si>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</si>
  <si>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</si>
  <si>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</si>
  <si>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</si>
  <si>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</si>
  <si>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</si>
  <si>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</si>
  <si>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</si>
  <si>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</si>
  <si>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</si>
  <si>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</si>
  <si>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</si>
  <si>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</si>
  <si>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</si>
  <si>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</si>
  <si>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</si>
  <si>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</si>
  <si>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</si>
  <si>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</si>
  <si>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</si>
  <si>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</si>
  <si>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</si>
  <si>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</si>
  <si>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</si>
  <si>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</si>
  <si>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</si>
  <si>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</si>
  <si>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</si>
  <si>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</si>
  <si>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</si>
  <si>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</si>
  <si>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</si>
  <si>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</si>
  <si>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</si>
  <si>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</si>
  <si>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</si>
  <si>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</si>
  <si>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</si>
  <si>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</si>
  <si>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</si>
  <si>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</si>
  <si>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</si>
  <si>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</si>
  <si>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</si>
  <si>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</si>
  <si>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</si>
  <si>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</si>
  <si>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</si>
  <si>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</si>
  <si>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</si>
  <si>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</si>
  <si>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</si>
  <si>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</si>
  <si>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</si>
  <si>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</si>
  <si>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</si>
  <si>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</si>
  <si>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</si>
  <si>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</si>
  <si>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</si>
  <si>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</si>
  <si>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</si>
  <si>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</si>
  <si>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</si>
  <si>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</si>
  <si>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</si>
  <si>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</si>
  <si>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</si>
  <si>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</si>
  <si>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</si>
  <si>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</si>
  <si>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</si>
  <si>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</si>
  <si>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</si>
  <si>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</si>
  <si>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</si>
  <si>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</si>
  <si>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</si>
  <si>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</si>
  <si>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</si>
  <si>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</si>
  <si>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</si>
  <si>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</si>
  <si>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</si>
  <si>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</si>
  <si>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</si>
  <si>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</si>
  <si>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</si>
  <si>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</si>
  <si>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</si>
  <si>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</si>
  <si>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</si>
  <si>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</si>
  <si>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</si>
  <si>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</si>
  <si>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</si>
  <si>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</si>
  <si>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</si>
  <si>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</si>
  <si>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</si>
  <si>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</si>
  <si>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</si>
  <si>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</si>
  <si>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</si>
  <si>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</si>
  <si>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</si>
  <si>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</si>
  <si>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</si>
  <si>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</si>
  <si>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</si>
  <si>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</si>
  <si>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</si>
  <si>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</si>
  <si>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</si>
  <si>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</si>
  <si>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</si>
  <si>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</si>
  <si>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</si>
  <si>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</si>
  <si>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</si>
  <si>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</si>
  <si>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</si>
  <si>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</si>
  <si>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</si>
  <si>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</si>
  <si>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</si>
  <si>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</si>
  <si>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</si>
  <si>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</si>
  <si>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</si>
  <si>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</si>
  <si>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</si>
  <si>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</si>
  <si>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</si>
  <si>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</si>
  <si>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</si>
  <si>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</si>
  <si>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</si>
  <si>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</si>
  <si>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</si>
  <si>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</si>
  <si>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</si>
  <si>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</si>
  <si>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</si>
  <si>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</si>
  <si>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</si>
  <si>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</si>
  <si>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</si>
  <si>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</si>
  <si>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</si>
  <si>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</si>
  <si>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</si>
  <si>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</si>
  <si>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</si>
  <si>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</si>
  <si>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</si>
  <si>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</si>
  <si>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</si>
  <si>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</si>
  <si>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</si>
  <si>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</si>
  <si>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</si>
  <si>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</si>
  <si>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</si>
  <si>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</si>
  <si>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</si>
  <si>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</si>
  <si>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</si>
  <si>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</si>
  <si>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</si>
  <si>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</si>
  <si>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</si>
  <si>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</si>
  <si>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</si>
  <si>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</si>
  <si>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</si>
  <si>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</si>
  <si>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</si>
  <si>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</si>
  <si>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</si>
  <si>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</si>
  <si>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</si>
  <si>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</si>
  <si>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</si>
  <si>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</si>
  <si>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</si>
  <si>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</si>
  <si>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</si>
  <si>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</si>
  <si>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</si>
  <si>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</si>
  <si>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</si>
  <si>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</si>
  <si>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</si>
  <si>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</si>
  <si>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</si>
  <si>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</si>
  <si>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</si>
  <si>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</si>
  <si>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</si>
  <si>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</si>
  <si>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</si>
  <si>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</si>
  <si>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</si>
  <si>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</si>
  <si>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</si>
  <si>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</si>
  <si>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</si>
  <si>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</si>
  <si>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</si>
  <si>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</si>
  <si>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</si>
  <si>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</si>
  <si>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</si>
  <si>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</si>
  <si>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</si>
  <si>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</si>
  <si>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</si>
  <si>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</si>
  <si>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</si>
  <si>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</si>
  <si>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</si>
  <si>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</si>
  <si>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</si>
  <si>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</si>
  <si>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</si>
  <si>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</si>
  <si>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</si>
  <si>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</si>
  <si>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</si>
  <si>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</si>
  <si>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</si>
  <si>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</si>
  <si>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</si>
  <si>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</si>
  <si>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</si>
  <si>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</si>
  <si>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</si>
  <si>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</si>
  <si>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</si>
  <si>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</si>
  <si>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</si>
  <si>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</si>
  <si>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</si>
  <si>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</si>
  <si>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</si>
  <si>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</si>
  <si>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</si>
  <si>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</si>
  <si>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</si>
  <si>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</si>
  <si>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</si>
  <si>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</si>
  <si>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</si>
  <si>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</si>
  <si>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</si>
  <si>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</si>
  <si>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</si>
  <si>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</si>
  <si>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</si>
  <si>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</si>
  <si>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</si>
  <si>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</si>
  <si>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</si>
  <si>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</si>
  <si>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</si>
  <si>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</si>
  <si>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</si>
  <si>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</si>
  <si>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</si>
  <si>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</si>
  <si>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</si>
  <si>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</si>
  <si>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</si>
  <si>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</si>
  <si>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</si>
  <si>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</si>
  <si>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</si>
  <si>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</si>
  <si>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</si>
  <si>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</si>
  <si>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</si>
  <si>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</si>
  <si>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</si>
  <si>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</si>
  <si>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</si>
  <si>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</si>
  <si>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</si>
  <si>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</si>
  <si>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</si>
  <si>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</si>
  <si>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</si>
  <si>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</si>
  <si>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</si>
  <si>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</si>
  <si>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</si>
  <si>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</si>
  <si>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</si>
  <si>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</si>
  <si>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</si>
  <si>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</si>
  <si>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</si>
  <si>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</si>
  <si>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</si>
  <si>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</si>
  <si>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</si>
  <si>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</si>
  <si>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</si>
  <si>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</si>
  <si>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</si>
  <si>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</si>
  <si>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</si>
  <si>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</si>
  <si>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</si>
  <si>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</si>
  <si>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</si>
  <si>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</si>
  <si>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</si>
  <si>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</si>
  <si>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</si>
  <si>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</si>
  <si>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</si>
  <si>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</si>
  <si>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</si>
  <si>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</si>
  <si>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</si>
  <si>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</si>
  <si>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</si>
  <si>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</si>
  <si>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</si>
  <si>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</si>
  <si>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</si>
  <si>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</si>
  <si>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</si>
  <si>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</si>
  <si>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</si>
  <si>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</si>
  <si>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</si>
  <si>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</si>
  <si>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</si>
  <si>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</si>
  <si>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</si>
  <si>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</si>
  <si>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</si>
  <si>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</si>
  <si>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</si>
  <si>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</si>
  <si>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</si>
  <si>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</si>
  <si>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</si>
  <si>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</si>
  <si>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</si>
  <si>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</si>
  <si>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</si>
  <si>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</si>
  <si>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</si>
  <si>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</si>
  <si>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</si>
  <si>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</si>
  <si>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</si>
  <si>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</si>
  <si>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</si>
  <si>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</si>
  <si>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</si>
  <si>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</si>
  <si>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</si>
  <si>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</si>
  <si>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</si>
  <si>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</si>
  <si>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</si>
  <si>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</si>
  <si>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</si>
  <si>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</si>
  <si>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</si>
  <si>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</si>
  <si>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</si>
  <si>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</si>
  <si>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</si>
  <si>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</si>
  <si>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</si>
  <si>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</si>
  <si>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</si>
  <si>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</si>
  <si>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</si>
  <si>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</si>
  <si>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</si>
  <si>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</si>
  <si>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</si>
  <si>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</si>
  <si>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</si>
  <si>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</si>
  <si>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</si>
  <si>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</si>
  <si>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</si>
  <si>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</si>
  <si>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</si>
  <si>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</si>
  <si>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</si>
  <si>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</si>
  <si>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</si>
  <si>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</si>
  <si>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</si>
  <si>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</si>
  <si>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</si>
  <si>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</si>
  <si>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</si>
  <si>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</si>
  <si>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</si>
  <si>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</si>
  <si>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</si>
  <si>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</si>
  <si>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</si>
  <si>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</si>
  <si>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</si>
  <si>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</si>
  <si>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</si>
  <si>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</si>
  <si>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</si>
  <si>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</si>
  <si>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</si>
  <si>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</si>
  <si>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</si>
  <si>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</si>
  <si>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</si>
  <si>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</si>
  <si>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</si>
  <si>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</si>
  <si>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</si>
  <si>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</si>
  <si>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</si>
  <si>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</si>
  <si>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</si>
  <si>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</si>
  <si>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</si>
  <si>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</si>
  <si>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</si>
  <si>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</si>
  <si>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</si>
  <si>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</si>
  <si>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</si>
  <si>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</si>
  <si>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</si>
  <si>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</si>
  <si>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</si>
  <si>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</si>
  <si>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</si>
  <si>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</si>
  <si>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</si>
  <si>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</si>
  <si>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</si>
  <si>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</si>
  <si>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</si>
  <si>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</si>
  <si>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</si>
  <si>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</si>
  <si>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</si>
  <si>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</si>
  <si>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</si>
  <si>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</si>
  <si>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</si>
  <si>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</si>
  <si>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</si>
  <si>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</si>
  <si>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</si>
  <si>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</si>
  <si>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</si>
  <si>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</si>
  <si>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</si>
  <si>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</si>
  <si>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</si>
  <si>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</si>
  <si>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</si>
  <si>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</si>
  <si>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</si>
  <si>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</si>
  <si>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</si>
  <si>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</si>
  <si>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</si>
  <si>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</si>
  <si>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</si>
  <si>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</si>
  <si>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</si>
  <si>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</si>
  <si>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</si>
  <si>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</si>
  <si>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</si>
  <si>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</si>
  <si>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</si>
  <si>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</si>
  <si>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</si>
  <si>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</si>
  <si>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</si>
  <si>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</si>
  <si>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</si>
  <si>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</si>
  <si>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</si>
  <si>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</si>
  <si>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</si>
  <si>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</si>
  <si>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</si>
  <si>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</si>
  <si>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</si>
  <si>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</si>
  <si>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</si>
  <si>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</si>
  <si>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</si>
  <si>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</si>
  <si>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</si>
  <si>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</si>
  <si>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</si>
  <si>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</si>
  <si>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</si>
  <si>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</si>
  <si>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</si>
  <si>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</si>
  <si>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</si>
  <si>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</si>
  <si>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</si>
  <si>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</si>
  <si>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</si>
  <si>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</si>
  <si>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</si>
  <si>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</si>
  <si>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</si>
  <si>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</si>
  <si>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</si>
  <si>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</si>
  <si>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</si>
  <si>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</si>
  <si>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</si>
  <si>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</si>
  <si>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</si>
  <si>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</si>
  <si>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</si>
  <si>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</si>
  <si>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</si>
  <si>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</si>
  <si>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</si>
  <si>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</si>
  <si>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</si>
  <si>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</si>
  <si>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</si>
  <si>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</si>
  <si>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</si>
  <si>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</si>
  <si>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</si>
  <si>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</si>
  <si>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</si>
  <si>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</si>
  <si>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</si>
  <si>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</si>
  <si>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</si>
  <si>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</si>
  <si>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</si>
  <si>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</si>
  <si>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</si>
  <si>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</si>
  <si>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</si>
  <si>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</si>
  <si>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</si>
  <si>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</si>
  <si>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</si>
  <si>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</si>
  <si>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</si>
  <si>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</si>
  <si>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</si>
  <si>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</si>
  <si>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</si>
  <si>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</si>
  <si>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</si>
  <si>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</si>
  <si>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</si>
  <si>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</si>
  <si>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</si>
  <si>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</si>
  <si>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</si>
  <si>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</si>
  <si>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</si>
  <si>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</si>
  <si>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</si>
  <si>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</si>
  <si>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</si>
  <si>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</si>
  <si>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</si>
  <si>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</si>
  <si>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</si>
  <si>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</si>
  <si>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</si>
  <si>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</si>
  <si>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</si>
  <si>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</si>
  <si>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</si>
  <si>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</si>
  <si>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</si>
  <si>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</si>
  <si>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</si>
  <si>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</si>
  <si>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</si>
  <si>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</si>
  <si>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</si>
  <si>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</si>
  <si>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</si>
  <si>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</si>
  <si>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</si>
  <si>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</si>
  <si>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</si>
  <si>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</si>
  <si>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</si>
  <si>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</si>
  <si>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</si>
  <si>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</si>
  <si>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</si>
  <si>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</si>
  <si>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</si>
  <si>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</si>
  <si>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</si>
  <si>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</si>
  <si>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</si>
  <si>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</si>
  <si>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</si>
  <si>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</si>
  <si>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</si>
  <si>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</si>
  <si>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</si>
  <si>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</si>
  <si>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</si>
  <si>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</si>
  <si>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</si>
  <si>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</si>
  <si>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</si>
  <si>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</si>
  <si>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</si>
  <si>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</si>
  <si>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</si>
  <si>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</si>
  <si>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</si>
  <si>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</si>
  <si>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</si>
  <si>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</si>
  <si>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</si>
  <si>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</si>
  <si>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</si>
  <si>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</si>
  <si>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</si>
  <si>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</si>
  <si>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</si>
  <si>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</si>
  <si>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</si>
  <si>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</si>
  <si>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</si>
  <si>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</si>
  <si>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</si>
  <si>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</si>
  <si>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</si>
  <si>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</si>
  <si>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</si>
  <si>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</si>
  <si>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</si>
  <si>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</si>
  <si>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</si>
  <si>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</si>
  <si>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</si>
  <si>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</si>
  <si>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</si>
  <si>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</si>
  <si>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</si>
  <si>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</si>
  <si>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</si>
  <si>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</si>
  <si>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</si>
  <si>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</si>
  <si>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</si>
  <si>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</si>
  <si>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</si>
  <si>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</si>
  <si>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</si>
  <si>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</si>
  <si>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</si>
  <si>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</si>
  <si>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</si>
  <si>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</si>
  <si>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</si>
  <si>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</si>
  <si>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</si>
  <si>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</si>
  <si>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</si>
  <si>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</si>
  <si>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</si>
  <si>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</si>
  <si>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</si>
  <si>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</si>
  <si>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</si>
  <si>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</si>
  <si>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</si>
  <si>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</si>
  <si>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</si>
  <si>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</si>
  <si>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</si>
  <si>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</si>
  <si>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</si>
  <si>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</si>
  <si>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</si>
  <si>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</si>
  <si>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</si>
  <si>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</si>
  <si>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</si>
  <si>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</si>
  <si>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</si>
  <si>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</si>
  <si>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</si>
  <si>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</si>
  <si>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</si>
  <si>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</si>
  <si>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</si>
  <si>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</si>
  <si>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</si>
  <si>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</si>
  <si>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</si>
  <si>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</si>
  <si>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</si>
  <si>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</si>
  <si>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</si>
  <si>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</si>
  <si>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</si>
  <si>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</si>
  <si>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</si>
  <si>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</si>
  <si>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</si>
  <si>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</si>
  <si>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</si>
  <si>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</si>
  <si>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</si>
  <si>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</si>
  <si>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</si>
  <si>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</si>
  <si>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</si>
  <si>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</si>
  <si>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</si>
  <si>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</si>
  <si>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</si>
  <si>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</si>
  <si>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</si>
  <si>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</si>
  <si>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</si>
  <si>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</si>
  <si>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</si>
  <si>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</si>
  <si>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</si>
  <si>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</si>
  <si>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</si>
  <si>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</si>
  <si>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</si>
  <si>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</si>
  <si>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</si>
  <si>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</si>
  <si>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</si>
  <si>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</si>
  <si>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</si>
  <si>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</si>
  <si>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</si>
  <si>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</si>
  <si>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</si>
  <si>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</si>
  <si>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</si>
  <si>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</si>
  <si>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</si>
  <si>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</si>
  <si>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</si>
  <si>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</si>
  <si>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</si>
  <si>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</si>
  <si>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</si>
  <si>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</si>
  <si>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</si>
  <si>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</si>
  <si>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</si>
  <si>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</si>
  <si>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</si>
  <si>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</si>
  <si>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</si>
  <si>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</si>
  <si>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</si>
  <si>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</si>
  <si>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</si>
  <si>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</si>
  <si>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</si>
  <si>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</si>
  <si>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</si>
  <si>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</si>
  <si>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</si>
  <si>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</si>
  <si>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</si>
  <si>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</si>
  <si>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</si>
  <si>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</si>
  <si>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</si>
  <si>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</si>
  <si>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</si>
  <si>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</si>
  <si>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</si>
  <si>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</si>
  <si>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</si>
  <si>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</si>
  <si>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</si>
  <si>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</si>
  <si>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</si>
  <si>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</si>
  <si>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</si>
  <si>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</si>
  <si>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</si>
  <si>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</si>
  <si>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</si>
  <si>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</si>
  <si>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</si>
  <si>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</si>
  <si>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</si>
  <si>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</si>
  <si>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</si>
  <si>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</si>
  <si>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</si>
  <si>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</si>
  <si>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</si>
  <si>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</si>
  <si>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</si>
  <si>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</si>
  <si>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</si>
  <si>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</si>
  <si>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</si>
  <si>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</si>
  <si>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</si>
  <si>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</si>
  <si>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</si>
  <si>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</si>
  <si>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</si>
  <si>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</si>
  <si>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</si>
  <si>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</si>
  <si>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</si>
  <si>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</si>
  <si>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</si>
  <si>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</si>
  <si>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</si>
  <si>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</si>
  <si>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</si>
  <si>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</si>
  <si>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</si>
  <si>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</si>
  <si>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</si>
  <si>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</si>
  <si>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</si>
  <si>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</si>
  <si>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</si>
  <si>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</si>
  <si>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</si>
  <si>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</si>
  <si>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</si>
  <si>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</si>
  <si>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</si>
  <si>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</si>
  <si>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</si>
  <si>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</si>
  <si>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</si>
  <si>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</si>
  <si>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</si>
  <si>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</si>
  <si>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</si>
  <si>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</si>
  <si>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</si>
  <si>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</si>
  <si>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</si>
  <si>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</si>
  <si>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</si>
  <si>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</si>
  <si>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</si>
  <si>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</si>
  <si>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</si>
  <si>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</si>
  <si>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</si>
  <si>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</si>
  <si>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</si>
  <si>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</si>
  <si>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</si>
  <si>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</si>
  <si>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</si>
  <si>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</si>
  <si>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</si>
  <si>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</si>
  <si>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</si>
  <si>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</si>
  <si>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</si>
  <si>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</si>
  <si>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</si>
  <si>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</si>
  <si>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</si>
  <si>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</si>
  <si>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</si>
  <si>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</si>
  <si>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</si>
  <si>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</si>
  <si>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</si>
  <si>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</si>
  <si>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</si>
  <si>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</si>
  <si>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</si>
  <si>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</si>
  <si>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</si>
  <si>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</si>
  <si>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</si>
  <si>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</si>
  <si>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</si>
  <si>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</si>
  <si>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</si>
  <si>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</si>
  <si>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</si>
  <si>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</si>
  <si>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</si>
  <si>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</si>
  <si>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</si>
  <si>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</si>
  <si>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</si>
  <si>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</si>
  <si>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</si>
  <si>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</si>
  <si>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</si>
  <si>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</si>
  <si>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</si>
  <si>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</si>
  <si>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</si>
  <si>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</si>
  <si>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</si>
  <si>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</si>
  <si>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</si>
  <si>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</si>
  <si>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</si>
  <si>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</si>
  <si>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</si>
  <si>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</si>
  <si>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</si>
  <si>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</si>
  <si>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</si>
  <si>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</si>
  <si>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</si>
  <si>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</si>
  <si>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</si>
  <si>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</si>
  <si>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</si>
  <si>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</si>
  <si>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</si>
  <si>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</si>
  <si>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</si>
  <si>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</si>
  <si>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</si>
  <si>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</si>
  <si>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</si>
  <si>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</si>
  <si>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</si>
  <si>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</si>
  <si>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</si>
  <si>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</si>
  <si>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</si>
  <si>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</si>
  <si>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</si>
  <si>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</si>
  <si>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</si>
  <si>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</si>
  <si>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</si>
  <si>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</si>
  <si>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</si>
  <si>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</si>
  <si>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</si>
  <si>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</si>
  <si>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</si>
  <si>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</si>
  <si>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</si>
  <si>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</si>
  <si>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</si>
  <si>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</si>
  <si>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</si>
  <si>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</si>
  <si>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</si>
  <si>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</si>
  <si>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</si>
  <si>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</si>
  <si>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</si>
  <si>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</si>
  <si>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</si>
  <si>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</si>
  <si>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</si>
  <si>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</si>
  <si>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</si>
  <si>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</si>
  <si>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</si>
  <si>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</si>
  <si>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</si>
  <si>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</si>
  <si>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</si>
  <si>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</si>
  <si>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</si>
  <si>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</si>
  <si>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</si>
  <si>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</si>
  <si>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</si>
  <si>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</si>
  <si>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</si>
  <si>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</si>
  <si>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</si>
  <si>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</si>
  <si>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</si>
  <si>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</si>
  <si>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</si>
  <si>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</si>
  <si>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</si>
  <si>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</si>
  <si>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</si>
  <si>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</si>
  <si>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</si>
  <si>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</si>
  <si>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</si>
  <si>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</si>
  <si>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</si>
  <si>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</si>
  <si>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</si>
  <si>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</si>
  <si>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</si>
  <si>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</si>
  <si>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</si>
  <si>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</si>
  <si>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</si>
  <si>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</si>
  <si>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</si>
  <si>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</si>
  <si>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</si>
  <si>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</si>
  <si>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</si>
  <si>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</si>
  <si>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</si>
  <si>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</si>
  <si>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</si>
  <si>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</si>
  <si>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</si>
  <si>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</si>
  <si>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</si>
  <si>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</si>
  <si>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</si>
  <si>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</si>
  <si>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</si>
  <si>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</si>
  <si>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</si>
  <si>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</si>
  <si>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</si>
  <si>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</si>
  <si>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</si>
  <si>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</si>
  <si>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</si>
  <si>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</si>
  <si>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</si>
  <si>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</si>
  <si>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</si>
  <si>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</si>
  <si>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</si>
  <si>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</si>
  <si>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</si>
  <si>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</si>
  <si>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</si>
  <si>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</si>
  <si>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</si>
  <si>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</si>
  <si>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</si>
  <si>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</si>
  <si>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</si>
  <si>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</si>
  <si>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</si>
  <si>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</si>
  <si>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</si>
  <si>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</si>
  <si>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</si>
  <si>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</si>
  <si>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</si>
  <si>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</si>
  <si>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</si>
  <si>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</si>
  <si>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</si>
  <si>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</si>
  <si>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</si>
  <si>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</si>
  <si>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</si>
  <si>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</si>
  <si>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</si>
  <si>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</si>
  <si>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</si>
  <si>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</si>
  <si>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</si>
  <si>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</si>
  <si>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</si>
  <si>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</si>
  <si>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</si>
  <si>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</si>
  <si>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</si>
  <si>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</si>
  <si>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</si>
  <si>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</si>
  <si>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</si>
  <si>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</si>
  <si>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</si>
  <si>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</si>
  <si>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</si>
  <si>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</si>
  <si>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</si>
  <si>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</si>
  <si>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</si>
  <si>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</si>
  <si>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</si>
  <si>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</si>
  <si>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</si>
  <si>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</si>
  <si>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</si>
  <si>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</si>
  <si>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</si>
  <si>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</si>
  <si>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</si>
  <si>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</si>
  <si>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</si>
  <si>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</si>
  <si>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</si>
  <si>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</si>
  <si>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</si>
  <si>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</si>
  <si>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</si>
  <si>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</si>
  <si>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</si>
  <si>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</si>
  <si>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</si>
  <si>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</si>
  <si>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</si>
  <si>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</si>
  <si>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</si>
  <si>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</si>
  <si>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</si>
  <si>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</si>
  <si>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</si>
  <si>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</si>
  <si>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</si>
  <si>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</si>
  <si>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</si>
  <si>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</si>
  <si>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</si>
  <si>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</si>
  <si>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</si>
  <si>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</si>
  <si>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</si>
  <si>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</si>
  <si>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</si>
  <si>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</si>
  <si>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</si>
  <si>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</si>
  <si>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</si>
  <si>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</si>
  <si>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</si>
  <si>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</si>
  <si>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</si>
  <si>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</si>
  <si>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</si>
  <si>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</si>
  <si>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</si>
  <si>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</si>
  <si>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</si>
  <si>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</si>
  <si>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</si>
  <si>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</si>
  <si>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</si>
  <si>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</si>
  <si>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</si>
  <si>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</si>
  <si>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</si>
  <si>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</si>
  <si>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</si>
  <si>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</si>
  <si>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</si>
  <si>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</si>
  <si>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</si>
  <si>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</si>
  <si>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</si>
  <si>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</si>
  <si>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</si>
  <si>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</si>
  <si>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</si>
  <si>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</si>
  <si>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</si>
  <si>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</si>
  <si>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</si>
  <si>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</si>
  <si>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</si>
  <si>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</si>
  <si>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</si>
  <si>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</si>
  <si>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</si>
  <si>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</si>
  <si>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</si>
  <si>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</si>
  <si>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</si>
  <si>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</si>
  <si>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</si>
  <si>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</si>
  <si>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</si>
  <si>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</si>
  <si>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</si>
  <si>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</si>
  <si>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</si>
  <si>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</si>
  <si>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</si>
  <si>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</si>
  <si>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</si>
  <si>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</si>
  <si>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</si>
  <si>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</si>
  <si>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</si>
  <si>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</si>
  <si>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</si>
  <si>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</si>
  <si>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</si>
  <si>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</si>
  <si>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</si>
  <si>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</si>
  <si>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</si>
  <si>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</si>
  <si>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</si>
  <si>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</si>
  <si>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</si>
  <si>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</si>
  <si>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</si>
  <si>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</si>
  <si>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</si>
  <si>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</si>
  <si>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</si>
  <si>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</si>
  <si>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</si>
  <si>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</si>
  <si>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</si>
  <si>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</si>
  <si>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</si>
  <si>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</si>
  <si>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</si>
  <si>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</si>
  <si>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</si>
  <si>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</si>
  <si>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</si>
  <si>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</si>
  <si>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</si>
  <si>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</si>
  <si>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</si>
  <si>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</si>
  <si>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</si>
  <si>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</si>
  <si>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</si>
  <si>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</si>
  <si>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</si>
  <si>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</si>
  <si>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</si>
  <si>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</si>
  <si>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</si>
  <si>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</si>
  <si>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</si>
  <si>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</si>
  <si>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</si>
  <si>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</si>
  <si>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</si>
  <si>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</si>
  <si>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</si>
  <si>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</si>
  <si>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</si>
  <si>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</si>
  <si>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</si>
  <si>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</si>
  <si>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</si>
  <si>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</si>
  <si>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</si>
  <si>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</si>
  <si>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</si>
  <si>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</si>
  <si>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</si>
  <si>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</si>
  <si>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</si>
  <si>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</si>
  <si>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</si>
  <si>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</si>
  <si>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</si>
  <si>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</si>
  <si>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</si>
  <si>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</si>
  <si>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</si>
  <si>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</si>
  <si>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</si>
  <si>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</si>
  <si>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</si>
  <si>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</si>
  <si>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</si>
  <si>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</si>
  <si>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</si>
  <si>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</si>
  <si>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</si>
  <si>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</si>
  <si>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</si>
  <si>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</si>
  <si>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</si>
  <si>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</si>
  <si>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</si>
  <si>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</si>
  <si>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</si>
  <si>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</si>
  <si>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</si>
  <si>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</si>
  <si>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</si>
  <si>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</si>
  <si>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</si>
  <si>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</si>
  <si>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</si>
  <si>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</si>
  <si>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</si>
  <si>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</si>
  <si>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</si>
  <si>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</si>
  <si>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</si>
  <si>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</si>
  <si>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</si>
  <si>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</si>
  <si>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</si>
  <si>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</si>
  <si>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</si>
  <si>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</si>
  <si>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</si>
  <si>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</si>
  <si>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</si>
  <si>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</si>
  <si>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</si>
  <si>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</si>
  <si>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</si>
  <si>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</si>
  <si>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</si>
  <si>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</si>
  <si>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</si>
  <si>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</si>
  <si>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</si>
  <si>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</si>
  <si>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</si>
  <si>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</si>
  <si>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</si>
  <si>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</si>
  <si>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</si>
  <si>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</si>
  <si>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</si>
  <si>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</si>
  <si>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</si>
  <si>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</si>
  <si>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</si>
  <si>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</si>
  <si>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</si>
  <si>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</si>
  <si>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</si>
  <si>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</si>
  <si>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</si>
  <si>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</si>
  <si>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</si>
  <si>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</si>
  <si>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</si>
  <si>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</si>
  <si>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</si>
  <si>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</si>
  <si>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</si>
  <si>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</si>
  <si>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</si>
  <si>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</si>
  <si>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</si>
  <si>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</si>
  <si>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</si>
  <si>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</si>
  <si>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</si>
  <si>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</si>
  <si>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</si>
  <si>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</si>
  <si>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</si>
  <si>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</si>
  <si>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</si>
  <si>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</si>
  <si>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</si>
  <si>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</si>
  <si>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</si>
  <si>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</si>
  <si>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</si>
  <si>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</si>
  <si>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</si>
  <si>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</si>
  <si>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</si>
  <si>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</si>
  <si>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</si>
  <si>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</si>
  <si>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</si>
  <si>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</si>
  <si>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</si>
  <si>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</si>
  <si>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</si>
  <si>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</si>
  <si>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</si>
  <si>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</si>
  <si>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</si>
  <si>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</si>
  <si>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</si>
  <si>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</si>
  <si>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</si>
  <si>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</si>
  <si>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</si>
  <si>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</si>
  <si>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</si>
  <si>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</si>
  <si>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</si>
  <si>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</si>
  <si>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</si>
  <si>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</si>
  <si>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</si>
  <si>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</si>
  <si>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</si>
  <si>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</si>
  <si>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</si>
  <si>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</si>
  <si>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</si>
  <si>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</si>
  <si>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</si>
  <si>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</si>
  <si>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</si>
  <si>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</si>
  <si>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</si>
  <si>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</si>
  <si>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</si>
  <si>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</si>
  <si>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</si>
  <si>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</si>
  <si>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</si>
  <si>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</si>
  <si>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</si>
  <si>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</si>
  <si>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</si>
  <si>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</si>
  <si>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</si>
  <si>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</si>
  <si>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</si>
  <si>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</si>
  <si>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</si>
  <si>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</si>
  <si>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</si>
  <si>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</si>
  <si>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</si>
  <si>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</si>
  <si>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</si>
  <si>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</si>
  <si>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</si>
  <si>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</si>
  <si>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</si>
  <si>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</si>
  <si>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</si>
  <si>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</si>
  <si>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</si>
  <si>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</si>
  <si>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</si>
  <si>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</si>
  <si>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</si>
  <si>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</si>
  <si>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</si>
  <si>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</si>
  <si>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</si>
  <si>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</si>
  <si>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</si>
  <si>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</si>
  <si>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</si>
  <si>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</si>
  <si>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</si>
  <si>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</si>
  <si>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</si>
  <si>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</si>
  <si>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</si>
  <si>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</si>
  <si>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</si>
  <si>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</si>
  <si>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</si>
  <si>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</si>
  <si>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</si>
  <si>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</si>
  <si>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</si>
  <si>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</si>
  <si>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</si>
  <si>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</si>
  <si>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</si>
  <si>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</si>
  <si>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</si>
  <si>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</si>
  <si>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</si>
  <si>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</si>
  <si>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</si>
  <si>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</si>
  <si>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</si>
  <si>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</si>
  <si>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</si>
  <si>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</si>
  <si>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</si>
  <si>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</si>
  <si>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</si>
  <si>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</si>
  <si>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</si>
  <si>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</si>
  <si>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</si>
  <si>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</si>
  <si>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</si>
  <si>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</si>
  <si>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</si>
  <si>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</si>
  <si>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</si>
  <si>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</si>
  <si>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</si>
  <si>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</si>
  <si>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</si>
  <si>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</si>
  <si>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</si>
  <si>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</si>
  <si>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</si>
  <si>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</si>
  <si>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</si>
  <si>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</si>
  <si>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</si>
  <si>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</si>
  <si>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</si>
  <si>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</si>
  <si>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</si>
  <si>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</si>
  <si>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</si>
  <si>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</si>
  <si>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</si>
  <si>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</si>
  <si>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</si>
  <si>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</si>
  <si>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</si>
  <si>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</si>
  <si>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</si>
  <si>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</si>
  <si>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</si>
  <si>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</si>
  <si>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</si>
  <si>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</si>
  <si>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</si>
  <si>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</si>
  <si>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</si>
  <si>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</si>
  <si>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</si>
  <si>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</si>
  <si>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</si>
  <si>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</si>
  <si>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</si>
  <si>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</si>
  <si>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</si>
  <si>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</si>
  <si>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</si>
  <si>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</si>
  <si>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</si>
  <si>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</si>
  <si>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</si>
  <si>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</si>
  <si>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</si>
  <si>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</si>
  <si>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</si>
  <si>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</si>
  <si>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</si>
  <si>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</si>
  <si>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</si>
  <si>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</si>
  <si>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</si>
  <si>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</si>
  <si>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</si>
  <si>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</si>
  <si>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</si>
  <si>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</si>
  <si>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</si>
  <si>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</si>
  <si>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</si>
  <si>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</si>
  <si>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</si>
  <si>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</si>
  <si>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</si>
  <si>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</si>
  <si>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</si>
  <si>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</si>
  <si>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</si>
  <si>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</si>
  <si>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</si>
  <si>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</si>
  <si>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</si>
  <si>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</si>
  <si>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</si>
  <si>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</si>
  <si>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</si>
  <si>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</si>
  <si>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</si>
  <si>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</si>
  <si>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</si>
  <si>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</si>
  <si>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</si>
  <si>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</si>
  <si>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</si>
  <si>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</si>
  <si>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</si>
  <si>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</si>
  <si>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</si>
  <si>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</si>
  <si>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</si>
  <si>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</si>
  <si>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</si>
  <si>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</si>
  <si>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</si>
  <si>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</si>
  <si>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</si>
  <si>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</si>
  <si>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</si>
  <si>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</si>
  <si>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</si>
  <si>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</si>
  <si>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</si>
  <si>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</si>
  <si>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</si>
  <si>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</si>
  <si>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</si>
  <si>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</si>
  <si>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</si>
  <si>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</si>
  <si>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</si>
  <si>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</si>
  <si>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</si>
  <si>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</si>
  <si>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</si>
  <si>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</si>
  <si>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</si>
  <si>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</si>
  <si>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</si>
  <si>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</si>
  <si>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</si>
  <si>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</si>
  <si>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</si>
  <si>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</si>
  <si>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</si>
  <si>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</si>
  <si>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</si>
  <si>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</si>
  <si>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</si>
  <si>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</si>
  <si>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</si>
  <si>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</si>
  <si>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</si>
  <si>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</si>
  <si>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</si>
  <si>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</si>
  <si>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</si>
  <si>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</si>
  <si>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</si>
  <si>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</si>
  <si>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</si>
  <si>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</si>
  <si>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</si>
  <si>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</si>
  <si>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</si>
  <si>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</si>
  <si>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</si>
  <si>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</si>
  <si>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</si>
  <si>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</si>
  <si>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</si>
  <si>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</si>
  <si>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</si>
  <si>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</si>
  <si>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</si>
  <si>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</si>
  <si>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</si>
  <si>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</si>
  <si>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</si>
  <si>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</si>
  <si>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</si>
  <si>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</si>
  <si>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</si>
  <si>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</si>
  <si>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</si>
  <si>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</si>
  <si>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</si>
  <si>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</si>
  <si>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</si>
  <si>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</si>
  <si>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</si>
  <si>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</si>
  <si>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</si>
  <si>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</si>
  <si>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</si>
  <si>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</si>
  <si>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</si>
  <si>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</si>
  <si>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</si>
  <si>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</si>
  <si>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</si>
  <si>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</si>
  <si>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</si>
  <si>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</si>
  <si>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</si>
  <si>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</si>
  <si>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</si>
  <si>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</si>
  <si>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</si>
  <si>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</si>
  <si>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</si>
  <si>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</si>
  <si>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</si>
  <si>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</si>
  <si>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</si>
  <si>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</si>
  <si>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</si>
  <si>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</si>
  <si>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</si>
  <si>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</si>
  <si>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</si>
  <si>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</si>
  <si>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</si>
  <si>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</si>
  <si>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</si>
  <si>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</si>
  <si>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</si>
  <si>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</si>
  <si>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</si>
  <si>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</si>
  <si>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</si>
  <si>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</si>
  <si>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</si>
  <si>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</si>
  <si>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</si>
  <si>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</si>
  <si>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</si>
  <si>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</si>
  <si>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</si>
  <si>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</si>
  <si>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</si>
  <si>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</si>
  <si>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</si>
  <si>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</si>
  <si>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</si>
  <si>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</si>
  <si>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</si>
  <si>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</si>
  <si>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</si>
  <si>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</si>
  <si>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</si>
  <si>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</si>
  <si>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</si>
  <si>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</si>
  <si>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</si>
  <si>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</si>
  <si>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</si>
  <si>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</si>
  <si>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</si>
  <si>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</si>
  <si>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</si>
  <si>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</si>
  <si>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</si>
  <si>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</si>
  <si>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</si>
  <si>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</si>
  <si>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</si>
  <si>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</si>
  <si>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</si>
  <si>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</si>
  <si>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</si>
  <si>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</si>
  <si>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</si>
  <si>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</si>
  <si>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</si>
  <si>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</si>
  <si>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</si>
  <si>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</si>
  <si>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</si>
  <si>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</si>
  <si>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</si>
  <si>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</si>
  <si>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</si>
  <si>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</si>
  <si>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</si>
  <si>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</si>
  <si>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</si>
  <si>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</si>
  <si>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</si>
  <si>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</si>
  <si>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</si>
  <si>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</si>
  <si>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</si>
  <si>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</si>
  <si>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</si>
  <si>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</si>
  <si>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</si>
  <si>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</si>
  <si>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</si>
  <si>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</si>
  <si>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</si>
  <si>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</si>
  <si>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</si>
  <si>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</si>
  <si>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</si>
  <si>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</si>
  <si>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</si>
  <si>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</si>
  <si>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</si>
  <si>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</si>
  <si>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</si>
  <si>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</si>
  <si>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</si>
  <si>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</si>
  <si>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</si>
  <si>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</si>
  <si>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</si>
  <si>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</si>
  <si>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</si>
  <si>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</si>
  <si>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</si>
  <si>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</si>
  <si>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</si>
  <si>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</si>
  <si>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</si>
  <si>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</si>
  <si>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</si>
  <si>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</si>
  <si>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</si>
  <si>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</si>
  <si>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</si>
  <si>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</si>
  <si>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</si>
  <si>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</si>
  <si>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</si>
  <si>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</si>
  <si>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</si>
  <si>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</si>
  <si>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</si>
  <si>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</si>
  <si>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</si>
  <si>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</si>
  <si>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</si>
  <si>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</si>
  <si>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</si>
  <si>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</si>
  <si>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</si>
  <si>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</si>
  <si>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</si>
  <si>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</si>
  <si>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</si>
  <si>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</si>
  <si>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</si>
  <si>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</si>
  <si>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</si>
  <si>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</si>
  <si>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</si>
  <si>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</si>
  <si>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</si>
  <si>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</si>
  <si>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</si>
  <si>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</si>
  <si>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</si>
  <si>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</si>
  <si>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</si>
  <si>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</si>
  <si>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</si>
  <si>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</si>
  <si>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</si>
  <si>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</si>
  <si>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</si>
  <si>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</si>
  <si>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</si>
  <si>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</si>
  <si>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</si>
  <si>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</si>
  <si>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</si>
  <si>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</si>
  <si>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</si>
  <si>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</si>
  <si>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</si>
  <si>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</si>
  <si>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</si>
  <si>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</si>
  <si>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</si>
  <si>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</si>
  <si>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</si>
  <si>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</si>
  <si>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</si>
  <si>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</si>
  <si>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</si>
  <si>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</si>
  <si>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</si>
  <si>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</si>
  <si>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</si>
  <si>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</si>
  <si>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</si>
  <si>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</si>
  <si>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</si>
  <si>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</si>
  <si>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</si>
  <si>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</si>
  <si>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</si>
  <si>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</si>
  <si>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</si>
  <si>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</si>
  <si>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</si>
  <si>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</si>
  <si>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</si>
  <si>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</si>
  <si>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</si>
  <si>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</si>
  <si>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</si>
  <si>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</si>
  <si>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</si>
  <si>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</si>
  <si>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</si>
  <si>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</si>
  <si>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</si>
  <si>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</si>
  <si>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</si>
  <si>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</si>
  <si>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</si>
  <si>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</si>
  <si>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</si>
  <si>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</si>
  <si>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</si>
  <si>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</si>
  <si>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</si>
  <si>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</si>
  <si>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</si>
  <si>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</si>
  <si>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</si>
  <si>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</si>
  <si>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</si>
  <si>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</si>
  <si>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</si>
  <si>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</si>
  <si>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</si>
  <si>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</si>
  <si>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</si>
  <si>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</si>
  <si>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</si>
  <si>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</si>
  <si>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</si>
  <si>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</si>
  <si>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</si>
  <si>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</si>
  <si>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</si>
  <si>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</si>
  <si>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</si>
  <si>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</si>
  <si>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</si>
  <si>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</si>
  <si>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</si>
  <si>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</si>
  <si>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</si>
  <si>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</si>
  <si>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</si>
  <si>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</si>
  <si>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</si>
  <si>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</si>
  <si>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</si>
  <si>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</si>
  <si>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</si>
  <si>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</si>
  <si>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</si>
  <si>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</si>
  <si>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</si>
  <si>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</si>
  <si>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</si>
  <si>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</si>
  <si>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</si>
  <si>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</si>
  <si>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</si>
  <si>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</si>
  <si>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</si>
  <si>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</si>
  <si>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</si>
  <si>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</si>
  <si>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</si>
  <si>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</si>
  <si>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</si>
  <si>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</si>
  <si>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</si>
  <si>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</si>
  <si>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</si>
  <si>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</si>
  <si>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</si>
  <si>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</si>
  <si>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</si>
  <si>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</si>
  <si>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</si>
  <si>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</si>
  <si>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</si>
  <si>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</si>
  <si>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</si>
  <si>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</si>
  <si>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</si>
  <si>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</si>
  <si>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</si>
  <si>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</si>
  <si>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</si>
  <si>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</si>
  <si>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</si>
  <si>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</si>
  <si>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</si>
  <si>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</si>
  <si>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</si>
  <si>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</si>
  <si>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</si>
  <si>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</si>
  <si>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</si>
  <si>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</si>
  <si>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</si>
  <si>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</si>
  <si>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</si>
  <si>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</si>
  <si>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</si>
  <si>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</si>
  <si>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</si>
  <si>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</si>
  <si>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</si>
  <si>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</si>
  <si>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</si>
  <si>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</si>
  <si>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</si>
  <si>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</si>
  <si>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</si>
  <si>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</si>
  <si>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</si>
  <si>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</si>
  <si>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</si>
  <si>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</si>
  <si>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</si>
  <si>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</si>
  <si>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</si>
  <si>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</si>
  <si>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</si>
  <si>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</si>
  <si>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</si>
  <si>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</si>
  <si>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</si>
  <si>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</si>
  <si>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</si>
  <si>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</si>
  <si>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</si>
  <si>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</si>
  <si>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</si>
  <si>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</si>
  <si>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</si>
  <si>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</si>
  <si>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</si>
  <si>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</si>
  <si>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</si>
  <si>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</si>
  <si>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</si>
  <si>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</si>
  <si>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</si>
  <si>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</si>
  <si>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</si>
  <si>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</si>
  <si>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</si>
  <si>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</si>
  <si>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</si>
  <si>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</si>
  <si>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</si>
  <si>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</si>
  <si>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</si>
  <si>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</si>
  <si>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</si>
  <si>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</si>
  <si>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</si>
  <si>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</si>
  <si>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</si>
  <si>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</si>
  <si>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</si>
  <si>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</si>
  <si>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</si>
  <si>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</si>
  <si>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</si>
  <si>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</si>
  <si>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</si>
  <si>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</si>
  <si>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</si>
  <si>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</si>
  <si>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</si>
  <si>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</si>
  <si>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</si>
  <si>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</si>
  <si>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</si>
  <si>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</si>
  <si>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</si>
  <si>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</si>
  <si>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</si>
  <si>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</si>
  <si>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</si>
  <si>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</si>
  <si>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</si>
  <si>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</si>
  <si>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</si>
  <si>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</si>
  <si>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</si>
  <si>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</si>
  <si>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</si>
  <si>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</si>
  <si>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</si>
  <si>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</si>
  <si>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</si>
  <si>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</si>
  <si>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</si>
  <si>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</si>
  <si>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</si>
  <si>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</si>
  <si>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</si>
  <si>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</si>
  <si>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</si>
  <si>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</si>
  <si>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</si>
  <si>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</si>
  <si>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</si>
  <si>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</si>
  <si>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</si>
  <si>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</si>
  <si>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</si>
  <si>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</si>
  <si>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</si>
  <si>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</si>
  <si>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</si>
  <si>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</si>
  <si>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</si>
  <si>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</si>
  <si>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</si>
  <si>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</si>
  <si>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</si>
  <si>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</si>
  <si>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</si>
  <si>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</si>
  <si>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</si>
  <si>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</si>
  <si>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</si>
  <si>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</si>
  <si>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</si>
  <si>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</si>
  <si>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</si>
  <si>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</si>
  <si>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</si>
  <si>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</si>
  <si>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</si>
  <si>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</si>
  <si>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</si>
  <si>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</si>
  <si>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</si>
  <si>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</si>
  <si>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</si>
  <si>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</si>
  <si>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</si>
  <si>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</si>
  <si>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</si>
  <si>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</si>
  <si>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</si>
  <si>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</si>
  <si>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</si>
  <si>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</si>
  <si>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</si>
  <si>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</si>
  <si>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</si>
  <si>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</si>
  <si>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</si>
  <si>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</si>
  <si>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</si>
  <si>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</si>
  <si>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</si>
  <si>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</si>
  <si>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</si>
  <si>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</si>
  <si>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</si>
  <si>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</si>
  <si>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</si>
  <si>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</si>
  <si>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</si>
  <si>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</si>
  <si>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</si>
  <si>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</si>
  <si>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</si>
  <si>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</si>
  <si>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</si>
  <si>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</si>
  <si>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</si>
  <si>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</si>
  <si>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</si>
  <si>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</si>
  <si>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</si>
  <si>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</si>
  <si>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</si>
  <si>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</si>
  <si>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</si>
  <si>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</si>
  <si>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</si>
  <si>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</si>
  <si>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</si>
  <si>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</si>
  <si>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</si>
  <si>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</si>
  <si>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</si>
  <si>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</si>
  <si>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</si>
  <si>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</si>
  <si>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</si>
  <si>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</si>
  <si>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</si>
  <si>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</si>
  <si>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</si>
  <si>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</si>
  <si>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</si>
  <si>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</si>
  <si>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</si>
  <si>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</si>
  <si>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</si>
  <si>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</si>
  <si>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</si>
  <si>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</si>
  <si>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</si>
  <si>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</si>
  <si>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</si>
  <si>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</si>
  <si>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</si>
  <si>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</si>
  <si>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</si>
  <si>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</si>
  <si>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</si>
  <si>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</si>
  <si>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</si>
  <si>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</si>
  <si>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</si>
  <si>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</si>
  <si>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</si>
  <si>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</si>
  <si>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</si>
  <si>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</si>
  <si>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</si>
  <si>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</si>
  <si>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</si>
  <si>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</si>
  <si>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</si>
  <si>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</si>
  <si>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</si>
  <si>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</si>
  <si>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</si>
  <si>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</si>
  <si>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</si>
  <si>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</si>
  <si>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</si>
  <si>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</si>
  <si>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</si>
  <si>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</si>
  <si>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</si>
  <si>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</si>
  <si>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</si>
  <si>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</si>
  <si>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</si>
  <si>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</si>
  <si>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</si>
  <si>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</si>
  <si>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</si>
  <si>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</si>
  <si>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</si>
  <si>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</si>
  <si>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</si>
  <si>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</si>
  <si>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</si>
  <si>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</si>
  <si>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</si>
  <si>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</si>
  <si>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</si>
  <si>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</si>
  <si>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</si>
  <si>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</si>
  <si>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</si>
  <si>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</si>
  <si>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</si>
  <si>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</si>
  <si>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</si>
  <si>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</si>
  <si>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</si>
  <si>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</si>
  <si>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</si>
  <si>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</si>
  <si>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</si>
  <si>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</si>
  <si>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</si>
  <si>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</si>
  <si>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</si>
  <si>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</si>
  <si>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</si>
  <si>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</si>
  <si>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</si>
  <si>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</si>
  <si>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</si>
  <si>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</si>
  <si>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</si>
  <si>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</si>
  <si>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</si>
  <si>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</si>
  <si>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</si>
  <si>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</si>
  <si>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</si>
  <si>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</si>
  <si>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</si>
  <si>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</si>
  <si>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</si>
  <si>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</si>
  <si>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</si>
  <si>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</si>
  <si>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</si>
  <si>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</si>
  <si>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</si>
  <si>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</si>
  <si>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</si>
  <si>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</si>
  <si>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</si>
  <si>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</si>
  <si>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</si>
  <si>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</si>
  <si>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</si>
  <si>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</si>
  <si>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</si>
  <si>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</si>
  <si>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</si>
  <si>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</si>
  <si>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</si>
  <si>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</si>
  <si>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</si>
  <si>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</si>
  <si>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</si>
  <si>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</si>
  <si>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</si>
  <si>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</si>
  <si>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</si>
  <si>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</si>
  <si>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</si>
  <si>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</si>
  <si>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</si>
  <si>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</si>
  <si>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</si>
  <si>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</si>
  <si>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</si>
  <si>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</si>
  <si>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</si>
  <si>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</si>
  <si>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</si>
  <si>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</si>
  <si>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</si>
  <si>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</si>
  <si>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</si>
  <si>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</si>
  <si>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</si>
  <si>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</si>
  <si>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</si>
  <si>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</si>
  <si>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</si>
  <si>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</si>
  <si>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</si>
  <si>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</si>
  <si>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</si>
  <si>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</si>
  <si>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</si>
  <si>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</si>
  <si>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</si>
  <si>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</si>
  <si>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</si>
  <si>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</si>
  <si>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</si>
  <si>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</si>
  <si>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</si>
  <si>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</si>
  <si>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</si>
  <si>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</si>
  <si>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</si>
  <si>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</si>
  <si>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</si>
  <si>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</si>
  <si>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</si>
  <si>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</si>
  <si>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</si>
  <si>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</si>
  <si>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</si>
  <si>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</si>
  <si>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</si>
  <si>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</si>
  <si>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</si>
  <si>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</si>
  <si>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</si>
  <si>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</si>
  <si>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</si>
  <si>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</si>
  <si>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</si>
  <si>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</si>
  <si>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</si>
  <si>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</si>
  <si>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</si>
  <si>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</si>
  <si>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</si>
  <si>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</si>
  <si>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</si>
  <si>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</si>
  <si>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</si>
  <si>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</si>
  <si>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</si>
  <si>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</si>
  <si>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</si>
  <si>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</si>
  <si>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</si>
  <si>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</si>
  <si>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</si>
  <si>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</si>
  <si>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</si>
  <si>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</si>
  <si>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</si>
  <si>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</si>
  <si>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</si>
  <si>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</si>
  <si>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</si>
  <si>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</si>
  <si>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</si>
  <si>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</si>
  <si>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</si>
  <si>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</si>
  <si>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</si>
  <si>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</si>
  <si>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</si>
  <si>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</si>
  <si>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</si>
  <si>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</si>
  <si>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</si>
  <si>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</si>
  <si>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</si>
  <si>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</si>
  <si>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</si>
  <si>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</si>
  <si>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</si>
  <si>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</si>
  <si>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</si>
  <si>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</si>
  <si>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</si>
  <si>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</si>
  <si>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</si>
  <si>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</si>
  <si>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</si>
  <si>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</si>
  <si>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</si>
  <si>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</si>
  <si>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</si>
  <si>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</si>
  <si>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</si>
  <si>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</si>
  <si>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</si>
  <si>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</si>
  <si>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</si>
  <si>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</si>
  <si>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</si>
  <si>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</si>
  <si>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</si>
  <si>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</si>
  <si>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</si>
  <si>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</si>
  <si>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</si>
  <si>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</si>
  <si>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</si>
  <si>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</si>
  <si>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</si>
  <si>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</si>
  <si>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</si>
  <si>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</si>
  <si>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</si>
  <si>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</si>
  <si>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</si>
  <si>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</si>
  <si>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</si>
  <si>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</si>
  <si>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</si>
  <si>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</si>
  <si>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</si>
  <si>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</si>
  <si>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</si>
  <si>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</si>
  <si>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</si>
  <si>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</si>
  <si>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</si>
  <si>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</si>
  <si>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</si>
  <si>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</si>
  <si>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</si>
  <si>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</si>
  <si>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</si>
  <si>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</si>
  <si>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</si>
  <si>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</si>
  <si>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</si>
  <si>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</si>
  <si>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</si>
  <si>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</si>
  <si>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</si>
  <si>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</si>
  <si>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</si>
  <si>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</si>
  <si>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</si>
  <si>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</si>
  <si>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</si>
  <si>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</si>
  <si>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</si>
  <si>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</si>
  <si>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</si>
  <si>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</si>
  <si>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</si>
  <si>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</si>
  <si>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</si>
  <si>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</si>
  <si>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</si>
  <si>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</si>
  <si>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</si>
  <si>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</si>
  <si>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</si>
  <si>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</si>
  <si>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</si>
  <si>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</si>
  <si>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</si>
  <si>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</si>
  <si>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</si>
  <si>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</si>
  <si>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</si>
  <si>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</si>
  <si>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</si>
  <si>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</si>
  <si>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</si>
  <si>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</si>
  <si>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</si>
  <si>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</si>
  <si>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</si>
  <si>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</si>
  <si>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</si>
  <si>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</si>
  <si>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</si>
  <si>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</si>
  <si>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</si>
  <si>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</si>
  <si>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</si>
  <si>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</si>
  <si>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</si>
  <si>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</si>
  <si>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</si>
  <si>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</si>
  <si>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</si>
  <si>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</si>
  <si>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</si>
  <si>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</si>
  <si>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</si>
  <si>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</si>
  <si>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</si>
  <si>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</si>
  <si>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</si>
  <si>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</si>
  <si>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</si>
  <si>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</si>
  <si>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</si>
  <si>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</si>
  <si>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</si>
  <si>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</si>
  <si>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</si>
  <si>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</si>
  <si>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</si>
  <si>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</si>
  <si>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</si>
  <si>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</si>
  <si>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</si>
  <si>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</si>
  <si>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</si>
  <si>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</si>
  <si>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</si>
  <si>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</si>
  <si>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</si>
  <si>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</si>
  <si>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</si>
  <si>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</si>
  <si>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</si>
  <si>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</si>
  <si>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</si>
  <si>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</si>
  <si>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</si>
  <si>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</si>
  <si>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</si>
  <si>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</si>
  <si>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</si>
  <si>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</si>
  <si>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</si>
  <si>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</si>
  <si>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</si>
  <si>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</si>
  <si>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</si>
  <si>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</si>
  <si>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</si>
  <si>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</si>
  <si>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</si>
  <si>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</si>
  <si>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</si>
  <si>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</si>
  <si>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</si>
  <si>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</si>
  <si>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</si>
  <si>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</si>
  <si>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</si>
  <si>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</si>
  <si>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</si>
  <si>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</si>
  <si>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</si>
  <si>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</si>
  <si>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</si>
  <si>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</si>
  <si>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</si>
  <si>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</si>
  <si>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</si>
  <si>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</si>
  <si>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</si>
  <si>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</si>
  <si>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</si>
  <si>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</si>
  <si>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</si>
  <si>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</si>
  <si>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</si>
  <si>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</si>
  <si>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</si>
  <si>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</si>
  <si>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</si>
  <si>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</si>
  <si>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</si>
  <si>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</si>
  <si>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</si>
  <si>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</si>
  <si>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</si>
  <si>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</si>
  <si>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</si>
  <si>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</si>
  <si>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</si>
  <si>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</si>
  <si>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</si>
  <si>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</si>
  <si>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</si>
  <si>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</si>
  <si>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</si>
  <si>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</si>
  <si>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</si>
  <si>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</si>
  <si>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</si>
  <si>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</si>
  <si>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</si>
  <si>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</si>
  <si>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</si>
  <si>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</si>
  <si>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</si>
  <si>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</si>
  <si>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</si>
  <si>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</si>
  <si>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</si>
  <si>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</si>
  <si>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</si>
  <si>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</si>
  <si>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</si>
  <si>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</si>
  <si>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</si>
  <si>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</si>
  <si>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</si>
  <si>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</si>
  <si>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</si>
  <si>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</si>
  <si>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</si>
  <si>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</si>
  <si>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</si>
  <si>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</si>
  <si>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</si>
  <si>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</si>
  <si>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</si>
  <si>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</si>
  <si>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</si>
  <si>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</si>
  <si>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</si>
  <si>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</si>
  <si>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</si>
  <si>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</si>
  <si>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</si>
  <si>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</si>
  <si>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</si>
  <si>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</si>
  <si>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</si>
  <si>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</si>
  <si>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</si>
  <si>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</si>
  <si>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</si>
  <si>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</si>
  <si>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</si>
  <si>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</si>
  <si>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</si>
  <si>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</si>
  <si>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</si>
  <si>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</si>
  <si>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</si>
  <si>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</si>
  <si>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</si>
  <si>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</si>
  <si>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</si>
  <si>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</si>
  <si>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</si>
  <si>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</si>
  <si>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</si>
  <si>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</si>
  <si>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</si>
  <si>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</si>
  <si>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</si>
  <si>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</si>
  <si>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</si>
  <si>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</si>
  <si>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</si>
  <si>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</si>
  <si>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</si>
  <si>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</si>
  <si>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</si>
  <si>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</si>
  <si>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</si>
  <si>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</si>
  <si>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</si>
  <si>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</si>
  <si>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</si>
  <si>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</si>
  <si>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</si>
  <si>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</si>
  <si>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</si>
  <si>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</si>
  <si>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</si>
  <si>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</si>
  <si>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</si>
  <si>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</si>
  <si>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</si>
  <si>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</si>
  <si>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</si>
  <si>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</si>
  <si>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</si>
  <si>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</si>
  <si>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</si>
  <si>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</si>
  <si>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</si>
  <si>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</si>
  <si>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</si>
  <si>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</si>
  <si>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</si>
  <si>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</si>
  <si>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</si>
  <si>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</si>
  <si>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</si>
  <si>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</si>
  <si>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</si>
  <si>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</si>
  <si>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</si>
  <si>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</si>
  <si>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</si>
  <si>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</si>
  <si>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</si>
  <si>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</si>
  <si>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</si>
  <si>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</si>
  <si>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</si>
  <si>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</si>
  <si>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</si>
  <si>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</si>
  <si>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</si>
  <si>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</si>
  <si>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</si>
  <si>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</si>
  <si>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</si>
  <si>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</si>
  <si>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</si>
  <si>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</si>
  <si>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</si>
  <si>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</si>
  <si>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</si>
  <si>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</si>
  <si>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</si>
  <si>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</si>
  <si>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</si>
  <si>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</si>
  <si>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</si>
  <si>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</si>
  <si>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</si>
  <si>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</si>
  <si>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</si>
  <si>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</si>
  <si>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</si>
  <si>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</si>
  <si>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</si>
  <si>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</si>
  <si>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</si>
  <si>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</si>
  <si>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</si>
  <si>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</si>
  <si>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</si>
  <si>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</si>
  <si>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</si>
  <si>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</si>
  <si>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</si>
  <si>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</si>
  <si>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</si>
  <si>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</si>
  <si>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</si>
  <si>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</si>
  <si>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</si>
  <si>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</si>
  <si>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</si>
  <si>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</si>
  <si>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</si>
  <si>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</si>
  <si>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</si>
  <si>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</si>
  <si>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</si>
  <si>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</si>
  <si>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</si>
  <si>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</si>
  <si>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</si>
  <si>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</si>
  <si>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</si>
  <si>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</si>
  <si>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</si>
  <si>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</si>
  <si>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</si>
  <si>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</si>
  <si>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</si>
  <si>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</si>
  <si>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</si>
  <si>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</si>
  <si>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</si>
  <si>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</si>
  <si>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</si>
  <si>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</si>
  <si>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</si>
  <si>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</si>
  <si>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</si>
  <si>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</si>
  <si>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</si>
  <si>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</si>
  <si>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</si>
  <si>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</si>
  <si>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</si>
  <si>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</si>
  <si>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</si>
  <si>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</si>
  <si>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</si>
  <si>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</si>
  <si>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</si>
  <si>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</si>
  <si>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</si>
  <si>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</si>
  <si>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</si>
  <si>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</si>
  <si>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</si>
  <si>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</si>
  <si>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</si>
  <si>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</si>
  <si>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</si>
  <si>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</si>
  <si>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</si>
  <si>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</si>
  <si>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</si>
  <si>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</si>
  <si>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</si>
  <si>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</si>
  <si>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</si>
  <si>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</si>
  <si>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</si>
  <si>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</si>
  <si>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</si>
  <si>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</si>
  <si>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</si>
  <si>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</si>
  <si>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</si>
  <si>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</si>
  <si>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</si>
  <si>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</si>
  <si>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</si>
  <si>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</si>
  <si>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</si>
  <si>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</si>
  <si>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</si>
  <si>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</si>
  <si>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</si>
  <si>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</si>
  <si>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</si>
  <si>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</si>
  <si>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</si>
  <si>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</si>
  <si>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</si>
  <si>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</si>
  <si>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</si>
  <si>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</si>
  <si>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</si>
  <si>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</si>
  <si>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</si>
  <si>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</si>
  <si>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</si>
  <si>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</si>
  <si>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</si>
  <si>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</si>
  <si>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</si>
  <si>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</si>
  <si>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</si>
  <si>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</si>
  <si>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</si>
  <si>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</si>
  <si>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</si>
  <si>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</si>
  <si>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</si>
  <si>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</si>
  <si>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</si>
  <si>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</si>
  <si>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</si>
  <si>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</si>
  <si>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</si>
  <si>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</si>
  <si>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</si>
  <si>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</si>
  <si>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</si>
  <si>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</si>
  <si>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</si>
  <si>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</si>
  <si>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</si>
  <si>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</si>
  <si>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</si>
  <si>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</si>
  <si>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</si>
  <si>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</si>
  <si>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</si>
  <si>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</si>
  <si>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</si>
  <si>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</si>
  <si>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</si>
  <si>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</si>
  <si>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</si>
  <si>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</si>
  <si>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</si>
  <si>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</si>
  <si>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</si>
  <si>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</si>
  <si>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</si>
  <si>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</si>
  <si>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</si>
  <si>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</si>
  <si>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</si>
  <si>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</si>
  <si>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</si>
  <si>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</si>
  <si>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</si>
  <si>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</si>
  <si>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</si>
  <si>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</si>
  <si>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</si>
  <si>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</si>
  <si>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</si>
  <si>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</si>
  <si>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</si>
  <si>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</si>
  <si>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</si>
  <si>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</si>
  <si>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</si>
  <si>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</si>
  <si>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</si>
  <si>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</si>
  <si>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</si>
  <si>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</si>
  <si>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</si>
  <si>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</si>
  <si>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</si>
  <si>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</si>
  <si>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</si>
  <si>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</si>
  <si>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</si>
  <si>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</si>
  <si>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</si>
  <si>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</si>
  <si>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</si>
  <si>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</si>
  <si>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</si>
  <si>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</si>
  <si>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</si>
  <si>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</si>
  <si>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</si>
  <si>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</si>
  <si>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</si>
  <si>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</si>
  <si>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</si>
  <si>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</si>
  <si>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</si>
  <si>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</si>
  <si>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</si>
  <si>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</si>
  <si>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</si>
  <si>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</si>
  <si>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</si>
  <si>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</si>
  <si>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</si>
  <si>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</si>
  <si>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</si>
  <si>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</si>
  <si>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</si>
  <si>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</si>
  <si>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</si>
  <si>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</si>
  <si>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</si>
  <si>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</si>
  <si>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</si>
  <si>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</si>
  <si>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</si>
  <si>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</si>
  <si>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</si>
  <si>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</si>
  <si>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</si>
  <si>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</si>
  <si>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</si>
  <si>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</si>
  <si>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</si>
  <si>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</si>
  <si>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</si>
  <si>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</si>
  <si>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</si>
  <si>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</si>
  <si>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</si>
  <si>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</si>
  <si>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</si>
  <si>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</si>
  <si>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</si>
  <si>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</si>
  <si>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</si>
  <si>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</si>
  <si>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</si>
  <si>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</si>
  <si>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</si>
  <si>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</si>
  <si>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</si>
  <si>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</si>
  <si>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</si>
  <si>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</si>
  <si>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</si>
  <si>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</si>
  <si>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</si>
  <si>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</si>
  <si>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</si>
  <si>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</si>
  <si>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</si>
  <si>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</si>
  <si>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</si>
  <si>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</si>
  <si>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</si>
  <si>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</si>
  <si>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</si>
  <si>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</si>
  <si>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</si>
  <si>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</si>
  <si>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</si>
  <si>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</si>
  <si>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</si>
  <si>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</si>
  <si>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</si>
  <si>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</si>
  <si>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</si>
  <si>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</si>
  <si>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</si>
  <si>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</si>
  <si>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</si>
  <si>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</si>
  <si>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</si>
  <si>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</si>
  <si>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</si>
  <si>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</si>
  <si>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</si>
  <si>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</si>
  <si>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</si>
  <si>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</si>
  <si>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</si>
  <si>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</si>
  <si>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</si>
  <si>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</si>
  <si>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</si>
  <si>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</si>
  <si>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</si>
  <si>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</si>
  <si>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</si>
  <si>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</si>
  <si>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</si>
  <si>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</si>
  <si>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</si>
  <si>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</si>
  <si>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</si>
  <si>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</si>
  <si>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</si>
  <si>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</si>
  <si>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</si>
  <si>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</si>
  <si>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</si>
  <si>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</si>
  <si>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</si>
  <si>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</si>
  <si>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</si>
  <si>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</si>
  <si>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</si>
  <si>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</si>
  <si>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</si>
  <si>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</si>
  <si>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</si>
  <si>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</si>
  <si>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</si>
  <si>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</si>
  <si>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</si>
  <si>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</si>
  <si>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</si>
  <si>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</si>
  <si>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</si>
  <si>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</si>
  <si>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</si>
  <si>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</si>
  <si>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</si>
  <si>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</si>
  <si>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</si>
  <si>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</si>
  <si>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</si>
  <si>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</si>
  <si>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</si>
  <si>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</si>
  <si>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</si>
  <si>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</si>
  <si>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</si>
  <si>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</si>
  <si>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</si>
  <si>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</si>
  <si>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</si>
  <si>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</si>
  <si>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</si>
  <si>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</si>
  <si>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</si>
  <si>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</si>
  <si>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</si>
  <si>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</si>
  <si>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</si>
  <si>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</si>
  <si>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</si>
  <si>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</si>
  <si>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</si>
  <si>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</si>
  <si>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</si>
  <si>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</si>
  <si>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</si>
  <si>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</si>
  <si>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</si>
  <si>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</si>
  <si>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</si>
  <si>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</si>
  <si>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</si>
  <si>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</si>
  <si>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</si>
  <si>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</si>
  <si>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</si>
  <si>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</si>
  <si>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</si>
  <si>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</si>
  <si>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</si>
  <si>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</si>
  <si>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</si>
  <si>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</si>
  <si>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</si>
  <si>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</si>
  <si>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</si>
  <si>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</si>
  <si>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</si>
  <si>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</si>
  <si>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</si>
  <si>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</si>
  <si>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</si>
  <si>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</si>
  <si>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</si>
  <si>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</si>
  <si>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</si>
  <si>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</si>
  <si>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</si>
  <si>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</si>
  <si>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</si>
  <si>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</si>
  <si>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</si>
  <si>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</si>
  <si>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</si>
  <si>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</si>
  <si>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</si>
  <si>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</si>
  <si>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</si>
  <si>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</si>
  <si>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</si>
  <si>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</si>
  <si>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</si>
  <si>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</si>
  <si>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</si>
  <si>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</si>
  <si>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</si>
  <si>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</si>
  <si>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</si>
  <si>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</si>
  <si>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</si>
  <si>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</si>
  <si>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</si>
  <si>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</si>
  <si>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</si>
  <si>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</si>
  <si>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</si>
  <si>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</si>
  <si>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</si>
  <si>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</si>
  <si>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</si>
  <si>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</si>
  <si>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</si>
  <si>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</si>
  <si>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</si>
  <si>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</si>
  <si>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</si>
  <si>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</si>
  <si>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</si>
  <si>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</si>
  <si>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</si>
  <si>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</si>
  <si>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</si>
  <si>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</si>
  <si>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</si>
  <si>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</si>
  <si>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</si>
  <si>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</si>
  <si>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</si>
  <si>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</si>
  <si>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</si>
  <si>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</si>
  <si>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</si>
  <si>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</si>
  <si>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</si>
  <si>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</si>
  <si>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</si>
  <si>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</si>
  <si>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</si>
  <si>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</si>
  <si>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</si>
  <si>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</si>
  <si>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</si>
  <si>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</si>
  <si>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</si>
  <si>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</si>
  <si>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</si>
  <si>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</si>
  <si>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</si>
  <si>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</si>
  <si>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</si>
  <si>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</si>
  <si>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ETA 60 min</t>
  </si>
  <si>
    <t>PCM-20251021-00000713</t>
  </si>
  <si>
    <t>ETA 80 KM</t>
  </si>
  <si>
    <t>PCM-20251021-00000793</t>
  </si>
  <si>
    <t xml:space="preserve">ETA 45 MIN </t>
  </si>
  <si>
    <t>PCM-20251021-00000806</t>
  </si>
  <si>
    <t>ETA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</si>
  <si>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</si>
  <si>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</si>
  <si>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</si>
  <si>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</si>
  <si>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</si>
  <si>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</si>
  <si>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</si>
  <si>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</si>
  <si>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</si>
  <si>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</si>
  <si>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PCM-20251021-00000658</t>
  </si>
  <si>
    <t>ETA 15 MIN</t>
  </si>
  <si>
    <t>TT-20251021-00702</t>
  </si>
  <si>
    <t>team will check after TLT0933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</si>
</sst>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7" dataDxfId="156" headerRowBorderDxfId="154" tableBorderDxfId="155" totalsRowBorderDxfId="153">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8" dataDxfId="47" headerRowBorderDxfId="45" tableBorderDxfId="46" totalsRowBorderDxfId="44">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4" totalsRowShown="0" headerRowDxfId="31" dataDxfId="30" headerRowBorderDxfId="28" tableBorderDxfId="29">
  <autoFilter ref="A1:L5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tabSelected="1" workbookViewId="0">
      <selection activeCell="K6" sqref="K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288.39418206018308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7.8988695601801737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45951.342607986109</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6.4297800927306525E-2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45951.342607986109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45951.342607986109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45951.342607986109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45951.342607986109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45951.342607986109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45951.342607986109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45951.342607986109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45951.342607986109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45951.342607986109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45951.342607986109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45951.342607986109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45951.342607986109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45951.342607986109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45951.342607986109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45951.342607986109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45951.342607986109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45951.342607986109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45951.342607986109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45951.342607986109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45951.342607986109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45951.342607986109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45951.342607986109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45951.342607986109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45951.342607986109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45951.342607986109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45951.342607986109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45951.342607986109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45951.342607986109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45951.342607986109</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45951.342607986109</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45951.342607986109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45951.342607986109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45951.342607986109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45951.342607986109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45951.342607986109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45951.342607986109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45951.342607986109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45951.342607986109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45951.342607986109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45951.342607986109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45951.342607986109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45951.342607986109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45951.342607986109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45951.342607986109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45951.342607986109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45951.342607986109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45951.342607986109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45951.342607986109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45951.342607986109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45951.342607986109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45951.342607986109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45951.342607986109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45951.342607986109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45951.342607986109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45951.342607986109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45951.342607986109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45951.342607986109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45951.342607986109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45951.342607986109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45951.342607986109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45951.342607986109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45951.342607986109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45951.342607986109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45951.342607986109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45951.342607986109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45951.342607986109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45951.342607986109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45951.342607986109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45951.342607986109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45951.342607986109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45951.342607986109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45951.342607986109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45951.342607986109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45951.342607986109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45951.342607986109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45951.342607986109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45951.342607986109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45951.342607986109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45951.342607986109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45951.342607986109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45951.342607986109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45951.342607986109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45951.342607986109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45951.342607986109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45951.342607986109</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45951.342607986109</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73352465-A403-4998-923C-5B21E455621D}"/>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144.61552465277782</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126.34277002314775</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6.8468325231442577</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64">
        <v>1</v>
      </c>
      <c r="D6" s="18" t="s">
        <v>26702</v>
      </c>
      <c r="E6" s="116" t="s">
        <v>38998</v>
      </c>
      <c r="F6" s="117">
        <v>45951.306342592594</v>
      </c>
      <c r="G6" s="118">
        <f ca="1">IFERROR(NOW()-F6,"-")</f>
        <v>3.6265393515350297E-2</v>
      </c>
      <c r="H6" s="117">
        <v>45951.299398148149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64">
        <v>1</v>
      </c>
      <c r="D7" s="18" t="s">
        <v>25790</v>
      </c>
      <c r="E7" s="116" t="s">
        <v>38998</v>
      </c>
      <c r="F7" s="117">
        <v>45951.298032407409</v>
      </c>
      <c r="G7" s="118">
        <f ca="1">IFERROR(NOW()-F7,"-")</f>
        <v>4.4575578700460028E-2</v>
      </c>
      <c r="H7" s="117">
        <v>45951.293171296296</v>
      </c>
      <c r="I7" s="18" t="str">
        <f>IFERROR(VLOOKUP(D7,DB!A:F,6,0),"")</f>
        <v>SCECO</v>
      </c>
      <c r="J7" s="18" t="str">
        <f>IFERROR(VLOOKUP(D7,DB!A:G,7,0),"")</f>
        <v>Dead</v>
      </c>
      <c r="K7" s="19" t="s">
        <v>39095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45951.342607986109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45951.342607986109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45951.342607986109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45951.342607986109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45951.342607986109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45951.342607986109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45951.342607986109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45951.342607986109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45951.342607986109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45951.342607986109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45951.342607986109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45951.342607986109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45951.342607986109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45951.342607986109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45951.342607986109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45951.342607986109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45951.342607986109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45951.342607986109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45951.342607986109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45951.342607986109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45951.342607986109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45951.342607986109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45951.342607986109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45951.342607986109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45951.342607986109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45951.342607986109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45951.342607986109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45951.342607986109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45951.342607986109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45951.342607986109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45951.342607986109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45951.342607986109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45951.342607986109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45951.342607986109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45951.342607986109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45951.342607986109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45951.342607986109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45951.342607986109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45951.342607986109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45951.342607986109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45951.342607986109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45951.342607986109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45951.342607986109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45951.342607986109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45951.342607986109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45951.342607986109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45951.342607986109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45951.342607986109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45951.342607986109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45951.342607986109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45951.342607986109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45951.342607986109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45951.342607986109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45951.342607986109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45951.342607986109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45951.342607986109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45951.342607986109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45951.342607986109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45951.342607986109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45951.342607986109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45951.342607986109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45951.342607986109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45951.342607986109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45951.342607986109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45951.342607986109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45951.342607986109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45951.342607986109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45951.342607986109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45951.342607986109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45951.342607986109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1</v>
      </c>
      <c r="D2" s="18" t="s">
        <v>8566</v>
      </c>
      <c r="E2" s="18" t="s">
        <v>38998</v>
      </c>
      <c r="F2" s="20">
        <v>45951.325277777774</v>
      </c>
      <c r="G2" s="21">
        <f t="shared" ref="G2:G39" ca="1" si="0">IFERROR(NOW()-F2,"-")</f>
        <v>1.7330208334897179E-2</v>
      </c>
      <c r="H2" s="22">
        <v>45951.319594907407</v>
      </c>
      <c r="I2" s="19" t="str">
        <f>IFERROR(VLOOKUP(D2,DB!A:F,6,0),"")</f>
        <v>SCECO</v>
      </c>
      <c r="J2" s="18" t="str">
        <f>IFERROR(VLOOKUP(D2,DB!A:G,7,0),"")</f>
        <v>Dead</v>
      </c>
      <c r="K2" s="47" t="s">
        <v>39097</v>
      </c>
      <c r="L2" s="23" t="str">
        <f>IFERROR(VLOOKUP(D2,DB!A:I,9,0),"")</f>
        <v>Latis</v>
      </c>
    </row>
    <row r="3" spans="1:13" ht="15" customHeight="1">
      <c r="A3" s="19" t="s">
        <v>39098</v>
      </c>
      <c r="B3" s="64" t="str">
        <f>IFERROR(VLOOKUP(D3,DB!A:K,11,0),"")</f>
        <v>R3</v>
      </c>
      <c r="C3" s="18">
        <v>2</v>
      </c>
      <c r="D3" s="18" t="s">
        <v>22581</v>
      </c>
      <c r="E3" s="18" t="s">
        <v>38998</v>
      </c>
      <c r="F3" s="20">
        <v>45951.328402777777</v>
      </c>
      <c r="G3" s="21">
        <f t="shared" ca="1" si="0"/>
        <v>1.4205208331986796E-2</v>
      </c>
      <c r="H3" s="22">
        <v>45951.318101851852</v>
      </c>
      <c r="I3" s="19" t="str">
        <f>IFERROR(VLOOKUP(D3,DB!A:F,6,0),"")</f>
        <v>SCECO</v>
      </c>
      <c r="J3" s="18" t="str">
        <f>IFERROR(VLOOKUP(D3,DB!A:G,7,0),"")</f>
        <v>Dead</v>
      </c>
      <c r="K3" s="47" t="s">
        <v>39099</v>
      </c>
      <c r="L3" s="23" t="str">
        <f>IFERROR(VLOOKUP(D3,DB!A:I,9,0),"")</f>
        <v>Latis</v>
      </c>
    </row>
    <row r="4" spans="1:13" ht="15" customHeight="1">
      <c r="A4" s="19"/>
      <c r="B4" s="64" t="str">
        <f>IFERROR(VLOOKUP(D4,DB!A:K,11,0),"")</f>
        <v/>
      </c>
      <c r="C4" s="18"/>
      <c r="D4" s="18"/>
      <c r="E4" s="18"/>
      <c r="F4" s="20"/>
      <c r="G4" s="21">
        <f t="shared" ca="1" si="0"/>
        <v>45951.342607986109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45951.342607986109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45951.342607986109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45951.342607986109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45951.342607986109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45951.342607986109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45951.342607986109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45951.342607986109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45951.342607986109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45951.342607986109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45951.342607986109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45951.342607986109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45951.342607986109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45951.342607986109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45951.342607986109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45951.342607986109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45951.342607986109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45951.342607986109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45951.342607986109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45951.342607986109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45951.342607986109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45951.342607986109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45951.342607986109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45951.342607986109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45951.342607986109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45951.342607986109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45951.342607986109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45951.342607986109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45951.342607986109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45951.342607986109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45951.342607986109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45951.342607986109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45951.342607986109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45951.342607986109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45951.342607986109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45951.342607986109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45951.342607986109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45951.342607986109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45951.342607986109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45951.342607986109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45951.342607986109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45951.342607986109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45951.342607986109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45951.342607986109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45951.342607986109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45951.342607986109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45951.342607986109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45951.342607986109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45951.342607986109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45951.342607986109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45951.342607986109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45951.342607986109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45951.342607986109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45951.342607986109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45951.342607986109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45951.342607986109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45951.342607986109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45951.342607986109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45951.342607986109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45951.342607986109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45951.342607986109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45951.342607986109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45951.342607986109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45951.342607986109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45951.342607986109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45951.342607986109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45951.342607986109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45951.342607986109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45951.342607986109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45951.342607986109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45951.342607986109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45951.342607986109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45951.342607986109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45951.342607986109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45951.342607986109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45951.342607986109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45951.342607986109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45951.342607986109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45951.342607986109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45951.342607986109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45951.342607986109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45951.342607986109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45951.342607986109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45951.342607986109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45951.342607986109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45951.342607986109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45951.342607986109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45951.342607986109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45951.342607986109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45951.342607986109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45951.342607986109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45951.342607986109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45951.342607986109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45951.342607986109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45951.342607986109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45951.342607986109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45951.342607986109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45951.342607986109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45951.342607986109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45951.342607986109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45951.342607986109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45951.342607986109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45951.342607986109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45951.342607986109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45951.342607986109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45951.342607986109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45951.342607986109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45951.342607986109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45951.342607986109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45951.342607986109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45951.342607986109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45951.342607986109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45951.342607986109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45951.342607986109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45951.342607986109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45951.342607986109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45951.342607986109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45951.342607986109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45951.342607986109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45951.342607986109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45951.342607986109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45951.342607986109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45951.342607986109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45951.342607986109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45951.342607986109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45951.342607986109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45951.342607986109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45951.342607986109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45951.342607986109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45951.342607986109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45951.342607986109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45951.342607986109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45951.342607986109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45951.342607986109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45951.342607986109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45951.342607986109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45951.342607986109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45951.342607986109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45951.342607986109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45951.342607986109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45951.342607986109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45951.342607986109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45951.342607986109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45951.342607986109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45951.342607986109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45951.342607986109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45951.342607986109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45951.342607986109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45951.342607986109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45951.342607986109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45951.342607986109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45951.342607986109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45951.342607986109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45951.342607986109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45951.342607986109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45951.342607986109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45951.342607986109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45951.342607986109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45951.342607986109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45951.342607986109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45951.342607986109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45951.342607986109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45951.342607986109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45951.342607986109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45951.342607986109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45951.342607986109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45951.342607986109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45951.342607986109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45951.342607986109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45951.342607986109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45951.342607986109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45951.342607986109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45951.342607986109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45951.342607986109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45951.342607986109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45951.342607986109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45951.342607986109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45951.342607986109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45951.342607986109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45951.342607986109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45951.342607986109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45951.342607986109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45951.342607986109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45951.342607986109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45951.342607986109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45951.342607986109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45951.342607986109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45951.342607986109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45951.342607986109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45951.342607986109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45951.342607986109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45951.342607986109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45951.342607986109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45951.342607986109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45951.342607986109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45951.342607986109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45951.342607986109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45951.342607986109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45951.342607986109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45951.342607986109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45951.342607986109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45951.342607986109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45951.342607986109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45951.342607986109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45951.342607986109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45951.342607986109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45951.342607986109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45951.342607986109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45951.342607986109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45951.342607986109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45951.342607986109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45951.342607986109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45951.342607986109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45951.342607986109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45951.342607986109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45951.342607986109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45951.342607986109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45951.342607986109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45951.342607986109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45951.342607986109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45951.342607986109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45951.342607986109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45951.342607986109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45951.342607986109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45951.342607986109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45951.342607986109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45951.342607986109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45951.342607986109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45951.342607986109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45951.342607986109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45951.342607986109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45951.342607986109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45951.342607986109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45951.342607986109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45951.342607986109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45951.342607986109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45951.342607986109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45951.342607986109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45951.342607986109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45951.342607986109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45951.342607986109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45951.342607986109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45951.342607986109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45951.342607986109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45951.342607986109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45951.342607986109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45951.342607986109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45951.342607986109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45951.342607986109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45951.342607986109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45951.342607986109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45951.342607986109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45951.342607986109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45951.342607986109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45951.342607986109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45951.342607986109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45951.342607986109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45951.342607986109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45951.342607986109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45951.342607986109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45951.342607986109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45951.342607986109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45951.342607986109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45951.342607986109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45951.342607986109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45951.342607986109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45951.342607986109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45951.342607986109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45951.342607986109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45951.342607986109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45951.342607986109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45951.342607986109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45951.342607986109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45951.342607986109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45951.342607986109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45951.342607986109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45951.342607986109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45951.342607986109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45951.342607986109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45951.342607986109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45951.342607986109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45951.342607986109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45951.342607986109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45951.342607986109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45951.342607986109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45951.342607986109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45951.342607986109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45951.342607986109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45951.342607986109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45951.342607986109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45951.342607986109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45951.342607986109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45951.342607986109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45951.342607986109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45951.342607986109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45951.342607986109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45951.342607986109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45951.342607986109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45951.342607986109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45951.342607986109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45951.342607986109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45951.342607986109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45951.342607986109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45951.342607986109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45951.342607986109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45951.342607986109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45951.342607986109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45951.342607986109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45951.342607986109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45951.342607986109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45951.342607986109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45951.342607986109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45951.342607986109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45951.342607986109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45951.342607986109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45951.342607986109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45951.342607986109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45951.342607986109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45951.342607986109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45951.342607986109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45951.342607986109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45951.342607986109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45951.342607986109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45951.342607986109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45951.342607986109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45951.342607986109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45951.342607986109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45951.342607986109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45951.342607986109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45951.342607986109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45951.342607986109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45951.342607986109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45951.342607986109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45951.342607986109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45951.342607986109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45951.342607986109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45951.342607986109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45951.342607986109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45951.342607986109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45951.342607986109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45951.342607986109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45951.342607986109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45951.342607986109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45951.342607986109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45951.342607986109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45951.342607986109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45951.342607986109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45951.342607986109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45951.342607986109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45951.342607986109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45951.342607986109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45951.342607986109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45951.342607986109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45951.342607986109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45951.342607986109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45951.342607986109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45951.342607986109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45951.342607986109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45951.342607986109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45951.342607986109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45951.342607986109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45951.342607986109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45951.342607986109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45951.342607986109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45951.342607986109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45951.342607986109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45951.342607986109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45951.342607986109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45951.342607986109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45951.342607986109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45951.342607986109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45951.342607986109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45951.342607986109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45951.342607986109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45951.342607986109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45951.342607986109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45951.342607986109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45951.342607986109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45951.342607986109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45951.342607986109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45951.342607986109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45951.342607986109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45951.342607986109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45951.342607986109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45951.342607986109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45951.342607986109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45951.342607986109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45951.342607986109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45951.342607986109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45951.342607986109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45951.342607986109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45951.342607986109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45951.342607986109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45951.342607986109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45951.342607986109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45951.342607986109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45951.342607986109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45951.342607986109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45951.342607986109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45951.342607986109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45951.342607986109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45951.342607986109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45951.342607986109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45951.342607986109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45951.342607986109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45951.342607986109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45951.342607986109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45951.342607986109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45951.342607986109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45951.342607986109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45951.342607986109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45951.342607986109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45951.342607986109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45951.342607986109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45951.342607986109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45951.342607986109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45951.342607986109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45951.342607986109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45951.342607986109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45951.342607986109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45951.342607986109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45951.342607986109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45951.342607986109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45951.342607986109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45951.342607986109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45951.342607986109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45951.342607986109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45951.342607986109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45951.342607986109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45951.342607986109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45951.342607986109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45951.342607986109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45951.342607986109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45951.342607986109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45951.342607986109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45951.342607986109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45951.342607986109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45951.342607986109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45951.342607986109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45951.342607986109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45951.342607986109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45951.342607986109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45951.342607986109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45951.342607986109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45951.342607986109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45951.342607986109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45951.342607986109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45951.342607986109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45951.342607986109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45951.342607986109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45951.342607986109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45951.342607986109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45951.342607986109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45951.342607986109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45951.342607986109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45951.342607986109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45951.342607986109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45951.342607986109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45951.342607986109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45951.342607986109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45951.342607986109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45951.342607986109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45951.342607986109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45951.342607986109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45951.342607986109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45951.342607986109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45951.342607986109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45951.342607986109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45951.342607986109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45951.342607986109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45951.342607986109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45951.342607986109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45951.342607986109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45951.342607986109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45951.342607986109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45951.342607986109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45951.342607986109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45951.342607986109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45951.342607986109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45951.342607986109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45951.342607986109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45951.342607986109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45951.342607986109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45951.342607986109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45951.342607986109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45951.342607986109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45951.342607986109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45951.342607986109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45951.342607986109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45951.342607986109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45951.342607986109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45951.342607986109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45951.342607986109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45951.342607986109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45951.342607986109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45951.342607986109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45951.342607986109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45951.342607986109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45951.342607986109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45951.342607986109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45951.342607986109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45951.342607986109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45951.342607986109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45951.342607986109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45951.342607986109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45951.342607986109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45951.342607986109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45951.342607986109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45951.342607986109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45951.342607986109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45951.342607986109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45951.342607986109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45951.342607986109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45951.342607986109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45951.342607986109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45951.342607986109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45951.342607986109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45951.342607986109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45951.342607986109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45951.342607986109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45951.342607986109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45951.342607986109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45951.342607986109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45951.342607986109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45951.342607986109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45951.342607986109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45951.342607986109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45951.342607986109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45951.342607986109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45951.342607986109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45951.342607986109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45951.342607986109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45951.342607986109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45951.342607986109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45951.342607986109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45951.342607986109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45951.342607986109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45951.342607986109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45951.342607986109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45951.342607986109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45951.342607986109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45951.342607986109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45951.342607986109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45951.342607986109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45951.342607986109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45951.342607986109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45951.342607986109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45951.342607986109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45951.342607986109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45951.342607986109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45951.342607986109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45951.342607986109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45951.342607986109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45951.342607986109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45951.342607986109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45951.342607986109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45951.342607986109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45951.342607986109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45951.342607986109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45951.342607986109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45951.342607986109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45951.342607986109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45951.342607986109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45951.342607986109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45951.342607986109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45951.342607986109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45951.342607986109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45951.342607986109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45951.342607986109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45951.342607986109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45951.342607986109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45951.342607986109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45951.342607986109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45951.342607986109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45951.342607986109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45951.342607986109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45951.342607986109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45951.342607986109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45951.342607986109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45951.342607986109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45951.342607986109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45951.342607986109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45951.342607986109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45951.342607986109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45951.342607986109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45951.342607986109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45951.342607986109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45951.342607986109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45951.342607986109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45951.342607986109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45951.342607986109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45951.342607986109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45951.342607986109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45951.342607986109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45951.342607986109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45951.342607986109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45951.342607986109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45951.342607986109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45951.342607986109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45951.342607986109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45951.342607986109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45951.342607986109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45951.342607986109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45951.342607986109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45951.342607986109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45951.342607986109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45951.342607986109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45951.342607986109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45951.342607986109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45951.342607986109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45951.342607986109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45951.342607986109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45951.342607986109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45951.342607986109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45951.342607986109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45951.342607986109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45951.342607986109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45951.342607986109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45951.342607986109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45951.342607986109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45951.342607986109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45951.342607986109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45951.342607986109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45951.342607986109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45951.342607986109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45951.342607986109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45951.342607986109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45951.342607986109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45951.342607986109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45951.342607986109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45951.342607986109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45951.342607986109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45951.342607986109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45951.342607986109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45951.342607986109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45951.342607986109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45951.342607986109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45951.342607986109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45951.342607986109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45951.342607986109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45951.342607986109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45951.342607986109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45951.342607986109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45951.342607986109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45951.342607986109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45951.342607986109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45951.342607986109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45951.342607986109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45951.342607986109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45951.342607986109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45951.342607986109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45951.342607986109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45951.342607986109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45951.342607986109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45951.342607986109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45951.342607986109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45951.342607986109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45951.342607986109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45951.342607986109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45951.342607986109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45951.342607986109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45951.342607986109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45951.342607986109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45951.342607986109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45951.342607986109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45951.342607986109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45951.342607986109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45951.342607986109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45951.342607986109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45951.342607986109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45951.342607986109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45951.342607986109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45951.342607986109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45951.342607986109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45951.342607986109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45951.342607986109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45951.342607986109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45951.342607986109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45951.342607986109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45951.342607986109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45951.342607986109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45951.342607986109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45951.342607986109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45951.342607986109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45951.342607986109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45951.342607986109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45951.342607986109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45951.342607986109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45951.342607986109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45951.342607986109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45951.342607986109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45951.342607986109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45951.342607986109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45951.342607986109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45951.342607986109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45951.342607986109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45951.342607986109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45951.342607986109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45951.342607986109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45951.342607986109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45951.342607986109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45951.342607986109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45951.342607986109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45951.342607986109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45951.342607986109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45951.342607986109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45951.342607986109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45951.342607986109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45951.342607986109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45951.342607986109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45951.342607986109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45951.342607986109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45951.342607986109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45951.342607986109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45951.342607986109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45951.342607986109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45951.342607986109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45951.342607986109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45951.342607986109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45951.342607986109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45951.342607986109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45951.342607986109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45951.342607986109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45951.342607986109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45951.342607986109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45951.342607986109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45951.342607986109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45951.342607986109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45951.342607986109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45951.342607986109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45951.342607986109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45951.342607986109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45951.342607986109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45951.342607986109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45951.342607986109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45951.342607986109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45951.342607986109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45951.342607986109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45951.342607986109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45951.342607986109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45951.342607986109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45951.342607986109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45951.342607986109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45951.342607986109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45951.342607986109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45951.342607986109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45951.342607986109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45951.342607986109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45951.342607986109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45951.342607986109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45951.342607986109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45951.342607986109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45951.342607986109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45951.342607986109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45951.342607986109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45951.342607986109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45951.342607986109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45951.342607986109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45951.342607986109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45951.342607986109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45951.342607986109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45951.342607986109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45951.342607986109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45951.342607986109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45951.342607986109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45951.342607986109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45951.342607986109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45951.342607986109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45951.342607986109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45951.342607986109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45951.342607986109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45951.342607986109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45951.342607986109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45951.342607986109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45951.342607986109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45951.342607986109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45951.342607986109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45951.342607986109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45951.342607986109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45951.342607986109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45951.342607986109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45951.342607986109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45951.342607986109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45951.342607986109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45951.342607986109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45951.342607986109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45951.342607986109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45951.342607986109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45951.342607986109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45951.342607986109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45951.342607986109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45951.342607986109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45951.342607986109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45951.342607986109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45951.342607986109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45951.342607986109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45951.342607986109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45951.342607986109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45951.342607986109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45951.342607986109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45951.342607986109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45951.342607986109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45951.342607986109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45951.342607986109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45951.342607986109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45951.342607986109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45951.342607986109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45951.342607986109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45951.342607986109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45951.342607986109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45951.342607986109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45951.342607986109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45951.342607986109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45951.342607986109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45951.342607986109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45951.342607986109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45951.342607986109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45951.342607986109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45951.342607986109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45951.342607986109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45951.342607986109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45951.342607986109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45951.342607986109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45951.342607986109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45951.342607986109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45951.342607986109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45951.342607986109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45951.342607986109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45951.342607986109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45951.342607986109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45951.342607986109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45951.342607986109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45951.342607986109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45951.342607986109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45951.342607986109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45951.342607986109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45951.342607986109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45951.342607986109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45951.342607986109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45951.342607986109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45951.342607986109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45951.342607986109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45951.342607986109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45951.342607986109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45951.342607986109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45951.342607986109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45951.342607986109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45951.342607986109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45951.342607986109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45951.342607986109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45951.342607986109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45951.342607986109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45951.342607986109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45951.342607986109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45951.342607986109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45951.342607986109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45951.342607986109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45951.342607986109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45951.342607986109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45951.342607986109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45951.342607986109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45951.342607986109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45951.342607986109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45951.342607986109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45951.342607986109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45951.342607986109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45951.342607986109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45951.342607986109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45951.342607986109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45951.342607986109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45951.342607986109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45951.342607986109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45951.342607986109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45951.342607986109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45951.342607986109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45951.342607986109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45951.342607986109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45951.342607986109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45951.342607986109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45951.342607986109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45951.342607986109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45951.342607986109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45951.342607986109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45951.342607986109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45951.342607986109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45951.342607986109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45951.342607986109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45951.342607986109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45951.342607986109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45951.342607986109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45951.342607986109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45951.342607986109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45951.342607986109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45951.342607986109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45951.342607986109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45951.342607986109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45951.342607986109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45951.342607986109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45951.342607986109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45951.342607986109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45951.342607986109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45951.342607986109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45951.342607986109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45951.342607986109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45951.342607986109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45951.342607986109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45951.342607986109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45951.342607986109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45951.342607986109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45951.342607986109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45951.342607986109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45951.342607986109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45951.342607986109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45951.342607986109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45951.342607986109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45951.342607986109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45951.342607986109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45951.342607986109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45951.342607986109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45951.342607986109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45951.342607986109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45951.342607986109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45951.342607986109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45951.342607986109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45951.342607986109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45951.342607986109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45951.342607986109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45951.342607986109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45951.342607986109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45951.342607986109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45951.342607986109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45951.342607986109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45951.342607986109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45951.342607986109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45951.342607986109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45951.342607986109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45951.342607986109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45951.342607986109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45951.342607986109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45951.342607986109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45951.342607986109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45951.342607986109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45951.342607986109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45951.342607986109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45951.342607986109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45951.342607986109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45951.342607986109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45951.342607986109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45951.342607986109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45951.342607986109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45951.342607986109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45951.342607986109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45951.342607986109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45951.342607986109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45951.342607986109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45951.342607986109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45951.342607986109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45951.342607986109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45951.342607986109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45951.342607986109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45951.342607986109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45951.342607986109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45951.342607986109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45951.342607986109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45951.342607986109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45951.342607986109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45951.342607986109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45951.342607986109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45951.342607986109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45951.342607986109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45951.342607986109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45951.342607986109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45951.342607986109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45951.342607986109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45951.342607986109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45951.342607986109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45951.342607986109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45951.342607986109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45951.342607986109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45951.342607986109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45951.342607986109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45951.342607986109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45951.342607986109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45951.342607986109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45951.342607986109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45951.342607986109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45951.342607986109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45951.342607986109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45951.342607986109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45951.342607986109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45951.342607986109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45951.342607986109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45951.342607986109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45951.342607986109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45951.342607986109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45951.342607986109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45951.342607986109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45951.342607986109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45951.342607986109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45951.342607986109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45951.342607986109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45951.342607986109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45951.342607986109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45951.342607986109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45951.342607986109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45951.342607986109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45951.342607986109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45951.342607986109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45951.342607986109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45951.342607986109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45951.342607986109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45951.342607986109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45951.342607986109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45951.342607986109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45951.342607986109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45951.342607986109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45951.342607986109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45951.342607986109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45951.342607986109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45951.342607986109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45951.342607986109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45951.342607986109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45951.342607986109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45951.342607986109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45951.342607986109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45951.342607986109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45951.342607986109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45951.342607986109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45951.342607986109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45951.342607986109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45951.342607986109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45951.342607986109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45951.342607986109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45951.342607986109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45951.342607986109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45951.342607986109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45951.342607986109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45951.342607986109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45951.342607986109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45951.342607986109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45951.342607986109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45951.342607986109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45951.342607986109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45951.342607986109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45951.342607986109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45951.342607986109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45951.342607986109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45951.342607986109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45951.342607986109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45951.342607986109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45951.342607986109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45951.342607986109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45951.342607986109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45951.342607986109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45951.342607986109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45951.342607986109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45951.342607986109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45951.342607986109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45951.342607986109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45951.342607986109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45951.342607986109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45951.342607986109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45951.342607986109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45951.342607986109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45951.342607986109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45951.342607986109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45951.342607986109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45951.342607986109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45951.342607986109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45951.342607986109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45951.342607986109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45951.342607986109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45951.342607986109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45951.342607986109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45951.342607986109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45951.342607986109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45951.342607986109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45951.342607986109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45951.342607986109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45951.342607986109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45951.342607986109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45951.342607986109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45951.342607986109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45951.342607986109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45951.342607986109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45951.342607986109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45951.342607986109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45951.342607986109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45951.342607986109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45951.342607986109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45951.342607986109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45951.342607986109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45951.342607986109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45951.342607986109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45951.342607986109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45951.342607986109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45951.342607986109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45951.342607986109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45951.342607986109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45951.342607986109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45951.342607986109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45951.342607986109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45951.342607986109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45951.342607986109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45951.342607986109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45951.342607986109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45951.342607986109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45951.342607986109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45951.342607986109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45951.342607986109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45951.342607986109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45951.342607986109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45951.342607986109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45951.342607986109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45951.342607986109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45951.342607986109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45951.342607986109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45951.342607986109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45951.342607986109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45951.342607986109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45951.342607986109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45951.342607986109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45951.342607986109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45951.342607986109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45951.342607986109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45951.342607986109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45951.342607986109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45951.342607986109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45951.342607986109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45951.342607986109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45951.342607986109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45951.342607986109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45951.342607986109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45951.342607986109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45951.342607986109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45951.342607986109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45951.342607986109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45951.342607986109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45951.342607986109</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39100</v>
      </c>
      <c r="B2" s="98" t="str">
        <f>IFERROR(VLOOKUP(D2,DB!A:K,11,0),"")</f>
        <v>R4</v>
      </c>
      <c r="C2" s="99">
        <v>1</v>
      </c>
      <c r="D2" s="95" t="s">
        <v>35115</v>
      </c>
      <c r="E2" s="100" t="s">
        <v>38998</v>
      </c>
      <c r="F2" s="101">
        <v>45703.480717592596</v>
      </c>
      <c r="G2" s="102">
        <f ca="1">IFERROR(NOW()-F2,"")</f>
        <v>247.86189039351302</v>
      </c>
      <c r="H2" s="101">
        <v>45703.474768518521</v>
      </c>
      <c r="I2" s="98" t="str">
        <f>IFERROR(VLOOKUP(D2,DB!A:F,6,0),"")</f>
        <v>SCECO</v>
      </c>
      <c r="J2" s="98" t="str">
        <f>IFERROR(VLOOKUP(D2,DB!A:G,7,0),"")</f>
        <v>Dead</v>
      </c>
      <c r="K2" s="103" t="s">
        <v>39101</v>
      </c>
      <c r="L2" s="95" t="str">
        <f>IFERROR(VLOOKUP(D2,DB!A:I,9,0),"")</f>
        <v>Latis</v>
      </c>
    </row>
    <row r="3" spans="1:16" ht="15" customHeight="1">
      <c r="A3" s="121"/>
      <c r="B3" s="121" t="str">
        <f>IFERROR(VLOOKUP(D3,DB!A:K,11,0),"")</f>
        <v/>
      </c>
      <c r="C3" s="122"/>
      <c r="D3" s="123"/>
      <c r="E3" s="100"/>
      <c r="F3" s="125"/>
      <c r="G3" s="126">
        <f ca="1">IFERROR(NOW()-F3,"")</f>
        <v>45951.342607986109</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45951.342607986109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45951.342607986109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45951.342607986109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45951.342607986109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45951.342607986109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45951.342607986109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45951.342607986109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45951.342607986109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45951.342607986109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45951.342607986109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45951.342607986109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45951.342607986109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45951.342607986109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45951.342607986109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45951.342607986109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45951.342607986109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45951.342607986109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45951.342607986109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45951.342607986109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45951.342607986109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45951.342607986109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45951.342607986109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45951.342607986109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45951.342607986109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45951.342607986109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45951.342607986109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45951.342607986109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45951.342607986109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45951.342607986109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45951.342607986109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45951.342607986109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45951.342607986109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45951.342607986109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45951.342607986109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45951.342607986109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45951.342607986109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45951.342607986109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45951.342607986109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45951.342607986109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45951.342607986109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45951.342607986109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45951.342607986109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45951.342607986109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45951.342607986109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45951.342607986109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45951.342607986109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45951.342607986109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45951.342607986109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45951.342607986109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45951.342607986109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45951.342607986109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45951.342607986109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45951.342607986109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45951.342607986109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45951.342607986109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45951.342607986109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45951.342607986109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45951.342607986109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45951.342607986109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45951.342607986109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45951.342607986109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45951.342607986109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45951.342607986109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45951.342607986109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45951.342607986109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45951.342607986109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45951.342607986109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45951.342607986109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45951.342607986109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45951.342607986109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45951.342607986109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45951.342607986109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45951.342607986109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45951.342607986109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45951.342607986109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45951.342607986109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45951.342607986109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45951.342607986109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45951.342607986109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45951.342607986109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45951.342607986109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45951.342607986109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45951.342607986109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45951.342607986109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45951.342607986109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45951.342607986109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45951.342607986109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45951.342607986109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45951.342607986109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45951.342607986109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45951.342607986109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45951.342607986109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45951.342607986109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45951.342607986109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45951.342607986109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45951.342607986109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45951.342607986109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45951.342607986109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45951.342607986109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45951.342607986109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45951.342607986109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45951.342607986109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45951.342607986109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45951.342607986109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45951.342607986109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45951.342607986109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45951.342607986109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45951.342607986109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45951.342607986109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45951.342607986109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45951.342607986109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45951.342607986109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45951.342607986109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45951.342607986109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45951.342607986109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45951.342607986109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45951.342607986109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45951.342607986109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45951.342607986109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45951.342607986109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45951.342607986109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45951.342607986109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45951.342607986109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45951.342607986109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45951.342607986109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45951.342607986109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45951.342607986109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45951.342607986109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45951.342607986109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45951.342607986109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45951.342607986109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45951.342607986109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45951.342607986109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45951.342607986109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45951.342607986109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45951.342607986109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45951.342607986109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45951.342607986109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45951.342607986109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45951.342607986109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45951.342607986109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45951.342607986109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45951.342607986109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45951.342607986109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45951.342607986109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45951.342607986109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45951.342607986109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45951.342607986109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45951.342607986109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45951.342607986109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45951.342607986109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45951.342607986109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45951.342607986109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45951.342607986109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45951.342607986109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45951.342607986109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45951.342607986109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45951.342607986109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45951.342607986109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45951.342607986109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45951.342607986109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45951.342607986109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45951.342607986109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45951.342607986109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45951.342607986109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45951.342607986109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45951.342607986109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45951.342607986109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45951.342607986109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45951.342607986109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45951.342607986109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45951.342607986109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45951.342607986109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45951.342607986109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45951.342607986109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45951.342607986109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45951.342607986109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45951.342607986109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45951.342607986109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45951.342607986109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45951.342607986109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45951.342607986109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45951.342607986109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45951.342607986109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45951.342607986109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45951.342607986109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45951.342607986109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45951.342607986109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45951.342607986109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45951.342607986109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45951.342607986109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45951.342607986109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45951.342607986109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45951.342607986109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45951.342607986109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45951.342607986109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45951.342607986109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45951.342607986109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45951.342607986109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45951.342607986109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45951.342607986109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45951.342607986109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45951.342607986109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45951.342607986109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45951.342607986109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45951.342607986109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45951.342607986109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45951.342607986109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45951.342607986109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45951.342607986109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45951.342607986109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45951.342607986109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45951.342607986109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45951.342607986109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45951.342607986109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45951.342607986109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45951.342607986109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45951.342607986109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45951.342607986109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45951.342607986109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45951.342607986109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45951.342607986109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45951.342607986109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45951.342607986109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45951.342607986109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45951.342607986109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45951.342607986109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45951.342607986109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45951.342607986109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45951.342607986109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45951.342607986109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45951.342607986109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45951.342607986109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45951.342607986109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45951.342607986109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45951.342607986109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45951.342607986109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45951.342607986109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45951.342607986109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45951.342607986109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45951.342607986109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45951.342607986109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45951.342607986109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45951.342607986109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45951.342607986109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45951.342607986109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45951.342607986109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45951.342607986109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45951.342607986109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45951.342607986109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45951.342607986109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45951.342607986109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45951.342607986109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45951.342607986109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45951.342607986109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45951.342607986109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45951.342607986109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45951.342607986109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45951.342607986109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45951.342607986109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45951.342607986109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45951.342607986109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45951.342607986109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45951.342607986109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45951.342607986109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45951.342607986109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45951.342607986109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45951.342607986109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45951.342607986109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45951.342607986109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45951.342607986109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45951.342607986109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45951.342607986109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45951.342607986109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45951.342607986109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45951.342607986109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45951.342607986109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45951.342607986109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45951.342607986109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45951.342607986109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45951.342607986109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45951.342607986109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45951.342607986109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45951.342607986109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45951.342607986109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45951.342607986109</v>
      </c>
      <c r="H289" s="125"/>
      <c r="I289" s="121" t="str">
        <f>IFERROR(VLOOKUP(D289,DB!A:F,6,0),"")</f>
        <v/>
      </c>
      <c r="J289" s="121" t="str">
        <f>IFERROR(VLOOKUP(D289,DB!A:G,7,0),"")</f>
        <v/>
      </c>
      <c r="K289" s="127"/>
      <c r="L289" s="123" t="str">
        <f>IFERROR(VLOOKUP(D289,DB!A:I,9,0),"")</f>
        <v/>
      </c>
    </row>
    <row r="290" spans="1:12" ht="15" customHeight="1">
      <c r="A290" s="128"/>
      <c r="B290" s="128" t="str">
        <f>IFERROR(VLOOKUP(D290,DB!A:K,11,0),"")</f>
        <v/>
      </c>
      <c r="C290" s="129"/>
      <c r="D290" s="130"/>
      <c r="E290" s="131"/>
      <c r="F290" s="132"/>
      <c r="G290" s="133">
        <f ca="1">IFERROR(NOW()-F290,"")</f>
        <v>45951.342607986109</v>
      </c>
      <c r="H290" s="132"/>
      <c r="I290" s="128" t="str">
        <f>IFERROR(VLOOKUP(D290,DB!A:F,6,0),"")</f>
        <v/>
      </c>
      <c r="J290" s="128" t="str">
        <f>IFERROR(VLOOKUP(D290,DB!A:G,7,0),"")</f>
        <v/>
      </c>
      <c r="K290" s="134"/>
      <c r="L290" s="130" t="str">
        <f>IFERROR(VLOOKUP(D290,DB!A:I,9,0),"")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10" sqref="A10"/>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39102</v>
      </c>
      <c r="B2" s="37" t="str">
        <f>IFERROR(VLOOKUP(D2,DB!A:K,11,0),"")</f>
        <v>R5</v>
      </c>
      <c r="C2" s="37">
        <v>3</v>
      </c>
      <c r="D2" s="120" t="s">
        <v>36034</v>
      </c>
      <c r="E2" s="37" t="s">
        <v>38998</v>
      </c>
      <c r="F2" s="38">
        <v>45891.832060185188</v>
      </c>
      <c r="G2" s="146">
        <f ca="1">IFERROR(NOW()-F2,"")</f>
        <v>59.510547800920904</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39083</v>
      </c>
      <c r="F3" s="38">
        <v>45926.188877314817</v>
      </c>
      <c r="G3" s="146">
        <f t="shared" ref="G3" ca="1" si="0">IFERROR(NOW()-F3,"")</f>
        <v>25.153730671292578</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6.5710339120341814</v>
      </c>
      <c r="H4" s="38">
        <v>45944.676192129627</v>
      </c>
      <c r="I4" s="37" t="str">
        <f>IFERROR(VLOOKUP(D4,DB!A:F,6,0),"")</f>
        <v>SCECO</v>
      </c>
      <c r="J4" s="37" t="str">
        <f>IFERROR(VLOOKUP(D4,DB!A:G,7,0),"")</f>
        <v>Dead</v>
      </c>
      <c r="K4" s="37" t="s">
        <v>39107</v>
      </c>
      <c r="L4" s="37" t="str">
        <f>IFERROR(VLOOKUP(D4,DB!A:I,9,0),"")</f>
        <v>Latis</v>
      </c>
    </row>
    <row r="5" spans="1:13" ht="30.75">
      <c r="A5" s="159" t="s">
        <v>39108</v>
      </c>
      <c r="B5" s="159" t="str">
        <f>IFERROR(VLOOKUP(D5,DB!A:K,11,0),"")</f>
        <v>R5</v>
      </c>
      <c r="C5" s="159">
        <v>1</v>
      </c>
      <c r="D5" s="159" t="s">
        <v>34781</v>
      </c>
      <c r="E5" s="159" t="s">
        <v>39083</v>
      </c>
      <c r="F5" s="160">
        <v>45948.661111111112</v>
      </c>
      <c r="G5" s="161">
        <f ca="1">IFERROR(NOW()-F5,"")</f>
        <v>2.6814968749968102</v>
      </c>
      <c r="H5" s="160">
        <v>45948.661111111112</v>
      </c>
      <c r="I5" s="159" t="str">
        <f>IFERROR(VLOOKUP(D5,DB!A:F,6,0),"")</f>
        <v>SCECO</v>
      </c>
      <c r="J5" s="159" t="str">
        <f>IFERROR(VLOOKUP(D5,DB!A:G,7,0),"")</f>
        <v>Dead</v>
      </c>
      <c r="K5" s="159" t="s">
        <v>39109</v>
      </c>
      <c r="L5" s="159" t="str">
        <f>IFERROR(VLOOKUP(D5,DB!A:I,9,0),"")</f>
        <v>Latis</v>
      </c>
    </row>
    <row r="6" spans="1:13" ht="15">
      <c r="A6" s="159"/>
      <c r="B6" s="159" t="str">
        <f>IFERROR(VLOOKUP(D6,DB!A:K,11,0),"")</f>
        <v/>
      </c>
      <c r="C6" s="159"/>
      <c r="D6" s="159"/>
      <c r="E6" s="159"/>
      <c r="F6" s="160"/>
      <c r="G6" s="161">
        <f ca="1">IFERROR(NOW()-F6,"")</f>
        <v>45951.342607986109</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45951.342607986109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45951.342607986109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45951.342607986109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45951.342607986109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45951.342607986109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45951.342607986109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45951.342607986109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45951.342607986109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45951.342607986109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45951.342607986109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45951.342607986109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45951.342607986109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45951.342607986109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45951.342607986109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45951.342607986109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45951.342607986109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45951.342607986109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45951.342607986109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45951.342607986109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45951.342607986109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45951.342607986109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45951.342607986109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45951.342607986109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45951.342607986109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45951.342607986109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45951.342607986109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45951.342607986109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45951.342607986109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45951.342607986109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45951.342607986109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45951.342607986109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45951.342607986109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45951.342607986109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45951.342607986109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45951.342607986109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45951.342607986109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45951.342607986109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45951.342607986109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45951.342607986109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45951.342607986109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45951.342607986109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45951.342607986109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45951.342607986109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45951.342607986109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45951.342607986109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45951.342607986109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45951.342607986109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45951.342607986109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45951.342607986109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45951.342607986109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45951.342607986109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45951.342607986109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45951.342607986109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45951.342607986109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45951.342607986109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45951.342607986109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45951.342607986109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45951.342607986109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45951.342607986109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45951.342607986109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45951.342607986109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45951.342607986109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45951.342607986109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45951.342607986109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45951.342607986109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45951.342607986109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45951.342607986109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45951.342607986109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45951.342607986109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45951.342607986109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45951.342607986109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45951.342607986109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45951.342607986109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45951.342607986109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45951.342607986109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45951.342607986109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45951.342607986109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45951.342607986109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45951.342607986109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45951.342607986109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45951.342607986109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45951.342607986109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45951.342607986109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45951.342607986109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45951.342607986109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45951.342607986109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45951.342607986109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45951.342607986109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45951.342607986109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45951.342607986109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45951.342607986109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45951.342607986109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45951.342607986109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45951.342607986109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45951.342607986109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45951.342607986109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45951.342607986109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45951.342607986109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45951.342607986109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45951.342607986109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45951.342607986109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45951.342607986109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45951.342607986109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45951.342607986109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45951.342607986109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45951.342607986109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45951.342607986109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45951.342607986109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45951.342607986109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45951.342607986109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45951.342607986109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45951.342607986109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45951.342607986109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45951.342607986109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45951.342607986109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45951.342607986109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45951.342607986109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45951.342607986109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45951.342607986109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45951.342607986109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45951.342607986109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45951.342607986109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45951.342607986109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45951.342607986109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45951.342607986109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45951.342607986109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45951.342607986109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45951.342607986109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45951.342607986109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45951.342607986109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45951.342607986109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45951.342607986109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45951.342607986109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45951.342607986109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45951.342607986109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45951.342607986109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45951.342607986109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45951.342607986109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45951.342607986109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45951.342607986109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45951.342607986109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45951.342607986109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45951.342607986109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45951.342607986109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45951.342607986109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45951.342607986109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45951.342607986109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45951.342607986109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45951.342607986109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45951.342607986109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45951.342607986109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45951.342607986109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45951.342607986109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45951.342607986109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45951.342607986109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45951.342607986109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45951.342607986109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45951.342607986109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45951.342607986109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45951.342607986109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45951.342607986109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45951.342607986109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45951.342607986109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45951.342607986109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45951.342607986109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45951.342607986109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45951.342607986109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45951.342607986109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45951.342607986109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45951.342607986109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45951.342607986109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45951.342607986109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45951.342607986109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45951.342607986109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45951.342607986109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45951.342607986109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45951.342607986109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45951.342607986109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45951.342607986109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45951.342607986109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45951.342607986109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45951.342607986109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45951.342607986109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45951.342607986109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45951.342607986109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45951.342607986109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45951.342607986109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45951.342607986109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45951.342607986109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45951.342607986109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45951.342607986109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45951.342607986109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45951.342607986109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45951.342607986109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45951.342607986109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45951.342607986109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45951.342607986109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45951.342607986109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45951.342607986109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45951.342607986109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45951.342607986109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45951.342607986109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45951.342607986109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45951.342607986109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45951.342607986109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45951.342607986109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45951.342607986109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45951.342607986109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45951.342607986109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45951.342607986109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45951.342607986109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45951.342607986109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45951.342607986109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45951.342607986109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45951.342607986109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45951.342607986109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45951.342607986109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45951.342607986109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45951.342607986109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45951.342607986109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45951.342607986109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45951.342607986109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45951.342607986109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45951.342607986109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45951.342607986109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45951.342607986109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45951.342607986109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45951.342607986109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45951.342607986109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45951.342607986109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45951.342607986109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45951.342607986109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45951.342607986109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45951.342607986109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45951.342607986109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45951.342607986109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45951.342607986109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45951.342607986109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45951.342607986109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45951.342607986109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45951.342607986109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45951.342607986109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45951.342607986109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45951.342607986109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45951.342607986109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45951.342607986109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45951.342607986109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45951.342607986109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45951.342607986109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45951.342607986109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45951.342607986109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45951.342607986109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45951.342607986109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45951.342607986109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45951.342607986109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45951.342607986109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45951.342607986109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45951.342607986109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45951.342607986109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45951.342607986109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45951.342607986109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45951.342607986109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45951.342607986109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45951.342607986109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45951.342607986109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45951.342607986109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45951.342607986109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45951.342607986109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45951.342607986109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45951.342607986109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45951.342607986109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45951.342607986109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45951.342607986109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45951.342607986109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45951.342607986109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45951.342607986109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45951.342607986109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45951.342607986109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45951.342607986109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45951.342607986109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45951.342607986109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45951.342607986109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45951.342607986109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45951.342607986109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45951.342607986109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45951.342607986109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45951.342607986109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45951.342607986109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45951.342607986109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45951.342607986109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45951.342607986109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45951.342607986109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45951.342607986109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45951.342607986109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45951.342607986109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45951.342607986109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45951.342607986109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45951.342607986109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45951.342607986109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45951.342607986109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45951.342607986109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45951.342607986109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45951.342607986109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45951.342607986109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45951.342607986109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45951.342607986109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45951.342607986109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45951.342607986109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45951.342607986109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45951.342607986109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45951.342607986109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45951.342607986109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45951.342607986109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45951.342607986109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45951.342607986109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45951.342607986109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45951.342607986109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45951.342607986109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45951.342607986109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45951.342607986109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45951.342607986109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45951.342607986109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45951.342607986109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45951.342607986109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45951.342607986109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45951.342607986109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45951.342607986109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45951.342607986109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45951.342607986109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45951.342607986109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45951.342607986109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45951.342607986109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45951.342607986109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45951.342607986109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45951.342607986109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45951.342607986109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45951.342607986109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45951.342607986109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45951.342607986109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45951.342607986109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45951.342607986109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45951.342607986109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45951.342607986109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45951.342607986109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45951.342607986109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45951.342607986109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45951.342607986109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45951.342607986109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45951.342607986109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45951.342607986109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45951.342607986109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45951.342607986109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45951.342607986109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45951.342607986109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45951.342607986109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45951.342607986109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45951.342607986109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45951.342607986109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45951.342607986109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45951.342607986109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45951.342607986109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45951.342607986109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45951.342607986109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45951.342607986109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45951.342607986109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45951.342607986109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45951.342607986109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45951.342607986109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45951.342607986109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45951.342607986109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45951.342607986109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45951.342607986109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45951.342607986109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45951.342607986109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45951.342607986109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45951.342607986109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45951.342607986109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45951.342607986109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45951.342607986109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45951.342607986109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45951.342607986109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45951.342607986109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45951.342607986109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45951.342607986109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45951.342607986109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45951.342607986109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45951.342607986109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45951.342607986109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45951.342607986109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45951.342607986109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45951.342607986109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45951.342607986109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45951.342607986109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45951.342607986109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45951.342607986109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45951.342607986109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45951.342607986109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45951.342607986109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45951.342607986109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45951.342607986109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45951.342607986109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45951.342607986109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45951.342607986109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45951.342607986109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45951.342607986109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45951.342607986109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45951.342607986109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45951.342607986109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45951.342607986109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45951.342607986109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45951.342607986109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45951.342607986109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45951.342607986109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45951.342607986109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45951.342607986109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45951.342607986109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45951.342607986109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45951.342607986109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45951.342607986109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45951.342607986109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45951.342607986109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45951.342607986109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45951.342607986109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45951.342607986109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45951.342607986109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45951.342607986109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45951.342607986109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45951.342607986109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45951.342607986109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45951.342607986109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45951.342607986109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45951.342607986109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45951.342607986109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45951.342607986109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45951.342607986109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45951.342607986109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45951.342607986109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45951.342607986109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45951.342607986109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45951.342607986109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45951.342607986109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45951.342607986109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45951.342607986109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45951.342607986109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45951.342607986109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45951.342607986109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45951.342607986109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45951.342607986109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45951.342607986109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45951.342607986109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45951.342607986109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45951.342607986109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45951.342607986109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45951.342607986109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45951.342607986109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45951.342607986109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45951.342607986109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45951.342607986109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45951.342607986109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45951.342607986109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45951.342607986109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45951.342607986109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45951.342607986109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45951.342607986109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45951.342607986109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45951.342607986109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45951.342607986109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45951.342607986109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45951.342607986109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45951.342607986109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45951.342607986109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45951.342607986109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45951.342607986109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45951.342607986109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45951.342607986109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45951.342607986109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45951.342607986109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45951.342607986109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45951.342607986109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45951.342607986109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45951.342607986109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45951.342607986109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45951.342607986109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45951.342607986109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45951.342607986109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45951.342607986109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45951.342607986109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45951.342607986109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45951.342607986109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45951.342607986109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45951.342607986109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45951.342607986109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45951.342607986109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45951.342607986109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45951.342607986109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45951.342607986109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45951.342607986109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45951.342607986109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45951.342607986109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45951.342607986109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45951.342607986109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45951.342607986109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45951.342607986109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45951.342607986109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45951.342607986109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45951.342607986109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45951.342607986109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45951.342607986109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45951.342607986109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45951.342607986109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45951.342607986109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45951.342607986109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45951.342607986109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45951.342607986109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45951.342607986109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45951.342607986109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45951.342607986109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45951.342607986109</v>
      </c>
      <c r="H524" s="160"/>
      <c r="I524" s="159" t="str">
        <f>IFERROR(VLOOKUP(D524,DB!A:F,6,0),"")</f>
        <v/>
      </c>
      <c r="J524" s="159" t="str">
        <f>IFERROR(VLOOKUP(D524,DB!A:G,7,0),"")</f>
        <v/>
      </c>
      <c r="K524" s="159"/>
      <c r="L524" s="159" t="str">
        <f>IFERROR(VLOOKUP(D524,DB!A:I,9,0),"")</f>
        <v/>
      </c>
    </row>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4" ht="15"/>
    <row r="635" ht="15"/>
    <row r="637" ht="15"/>
    <row r="638" ht="15"/>
    <row r="639" ht="15"/>
    <row r="640" ht="15"/>
    <row r="642" ht="15"/>
    <row r="643" ht="15"/>
    <row r="650" ht="15"/>
    <row r="651" ht="15"/>
    <row r="652" ht="15"/>
    <row r="653" ht="15"/>
    <row r="654" ht="15"/>
    <row r="655" ht="15"/>
    <row r="658" ht="15"/>
    <row r="659" ht="15"/>
    <row r="660" ht="15"/>
    <row r="661" ht="15"/>
    <row r="662" ht="15"/>
    <row r="663" ht="15"/>
    <row r="664" ht="15"/>
    <row r="665" ht="15"/>
    <row r="666" ht="15"/>
    <row r="667" ht="15"/>
    <row r="668" ht="15"/>
    <row r="669"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5" ht="15"/>
    <row r="726" ht="15"/>
    <row r="763" ht="15"/>
    <row r="764" ht="15"/>
    <row r="765" ht="15"/>
    <row r="766" ht="15"/>
    <row r="767" ht="15"/>
    <row r="768" ht="15"/>
    <row r="769" ht="15"/>
    <row r="770" ht="15"/>
    <row r="771" ht="15"/>
    <row r="772"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1062" ht="15"/>
    <row r="1063" ht="15"/>
    <row r="1064" ht="15"/>
    <row r="1065" ht="15"/>
    <row r="1066" ht="15"/>
    <row r="1067"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7" ht="15"/>
    <row r="1138" ht="15"/>
    <row r="1140" ht="15"/>
    <row r="1141" ht="15"/>
    <row r="1142" ht="15"/>
    <row r="1143" ht="15"/>
    <row r="1144" ht="15"/>
    <row r="1145" ht="15"/>
    <row r="1146" ht="15"/>
    <row r="1148" ht="15"/>
    <row r="1149" ht="15"/>
    <row r="1150"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85" ht="15"/>
    <row r="1286" ht="15"/>
    <row r="1289" ht="15"/>
    <row r="1290" ht="15"/>
    <row r="1291" ht="15"/>
    <row r="1292" ht="15"/>
    <row r="1293" ht="15"/>
    <row r="1294" ht="15"/>
    <row r="1295" ht="15"/>
    <row r="1296" ht="15"/>
    <row r="1299" ht="15"/>
    <row r="1300" ht="15"/>
    <row r="1301" ht="15"/>
    <row r="1302" ht="15"/>
    <row r="1303" ht="15"/>
    <row r="1304" ht="15"/>
    <row r="1305" ht="15"/>
    <row r="1306" ht="15"/>
    <row r="1307" ht="15"/>
    <row r="1308" ht="15"/>
    <row r="1309" ht="15"/>
    <row r="1310" ht="15"/>
    <row r="1312" ht="15"/>
    <row r="1313" ht="15"/>
    <row r="1314" ht="15"/>
    <row r="1317" ht="15"/>
    <row r="1319" ht="15"/>
    <row r="1321" ht="15"/>
    <row r="1324" ht="15"/>
    <row r="1325" ht="15"/>
    <row r="1326" ht="15"/>
    <row r="1328" ht="15"/>
    <row r="1330"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39110</v>
      </c>
      <c r="B2" s="105" t="str">
        <f>IFERROR(VLOOKUP(D2,DB!A:K,11,0),"")</f>
        <v>R6</v>
      </c>
      <c r="C2" s="107">
        <v>5</v>
      </c>
      <c r="D2" s="105" t="s">
        <v>37386</v>
      </c>
      <c r="E2" s="108" t="s">
        <v>39083</v>
      </c>
      <c r="F2" s="109">
        <v>45951.278587962966</v>
      </c>
      <c r="G2" s="78">
        <f ca="1">IFERROR(NOW()-F2,"-")</f>
        <v>6.4020023142802529E-2</v>
      </c>
      <c r="H2" s="109">
        <v>45951.278553240743</v>
      </c>
      <c r="I2" s="105" t="str">
        <f>IFERROR(VLOOKUP(D2,DB!A:F,6,0),"")</f>
        <v>SCECO+STB</v>
      </c>
      <c r="J2" s="104" t="str">
        <f>IFERROR(VLOOKUP(D2,DB!A:G,7,0),"")</f>
        <v>Vandalized</v>
      </c>
      <c r="K2" s="110" t="s">
        <v>39111</v>
      </c>
      <c r="L2" s="111" t="str">
        <f>IFERROR(VLOOKUP(D2,DB!A:I,9,0),"")</f>
        <v>Latis</v>
      </c>
    </row>
    <row r="3" spans="1:16383" ht="31.5" customHeight="1">
      <c r="A3" s="106" t="s">
        <v>39112</v>
      </c>
      <c r="B3" s="105" t="str">
        <f>IFERROR(VLOOKUP(D3,DB!A:K,11,0),"")</f>
        <v>R6</v>
      </c>
      <c r="C3" s="107">
        <v>1</v>
      </c>
      <c r="D3" s="105" t="s">
        <v>35773</v>
      </c>
      <c r="E3" s="108" t="s">
        <v>38998</v>
      </c>
      <c r="F3" s="109"/>
      <c r="G3" s="78">
        <f ca="1">IFERROR(NOW()-F3,"-")</f>
        <v>45951.342607986109</v>
      </c>
      <c r="H3" s="109">
        <v>45951.278553240743</v>
      </c>
      <c r="I3" s="105" t="str">
        <f>IFERROR(VLOOKUP(D3,DB!A:F,6,0),"")</f>
        <v>SCECO</v>
      </c>
      <c r="J3" s="104" t="str">
        <f>IFERROR(VLOOKUP(D3,DB!A:G,7,0),"")</f>
        <v>Vandalized</v>
      </c>
      <c r="K3" s="110" t="s">
        <v>39113</v>
      </c>
      <c r="L3" s="111" t="str">
        <f>IFERROR(VLOOKUP(D3,DB!A:I,9,0),"")</f>
        <v>Latis</v>
      </c>
    </row>
    <row r="4" spans="1:16383" ht="31.5" customHeight="1">
      <c r="A4" s="106"/>
      <c r="B4" s="105" t="str">
        <f>IFERROR(VLOOKUP(D4,DB!A:K,11,0),"")</f>
        <v/>
      </c>
      <c r="C4" s="107"/>
      <c r="D4" s="105"/>
      <c r="E4" s="108"/>
      <c r="F4" s="109"/>
      <c r="G4" s="78">
        <f ca="1">IFERROR(NOW()-F4,"-")</f>
        <v>45951.342607986109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45951.342607986109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45951.342607986109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45951.342607986109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45951.342607986109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45951.342607986109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45951.342607986109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45951.342607986109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45951.342607986109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45951.342607986109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45951.342607986109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45951.342607986109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45951.342607986109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45951.342607986109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45951.342607986109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45951.342607986109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45951.342607986109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45951.342607986109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45951.342607986109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45951.342607986109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45951.342607986109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45951.342607986109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45951.342607986109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45951.342607986109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45951.342607986109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45951.342607986109</v>
      </c>
      <c r="H29" s="109"/>
      <c r="I29" s="105" t="str">
        <f>IFERROR(VLOOKUP(D29,DB!A:F,6,0),"")</f>
        <v/>
      </c>
      <c r="J29" s="104" t="str">
        <f>IFERROR(VLOOKUP(D29,DB!A:G,7,0),"")</f>
        <v/>
      </c>
      <c r="K29" s="110"/>
      <c r="L29" s="111"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2025-10-21T05:15:24Z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