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91" documentId="13_ncr:1_{F6CB121F-512D-4AA6-A0C1-0FB36C537598}" xr6:coauthVersionLast="47" xr6:coauthVersionMax="47" xr10:uidLastSave="{8D7B68EE-1327-4352-99A2-C44719FC76DC}"/>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<sst xmlns="http://schemas.openxmlformats.org/spreadsheetml/2006/main" count="178579" uniqueCount="39071">
  <si>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</si>
  <si>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</si>
  <si>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</si>
  <si>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</si>
  <si>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</si>
  <si>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</si>
  <si>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</si>
  <si>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</si>
  <si>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</si>
  <si>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</si>
  <si>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</si>
  <si>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</si>
  <si>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</si>
  <si>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</si>
  <si>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</si>
  <si>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</si>
  <si>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</si>
  <si>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</si>
  <si>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</si>
  <si>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</si>
  <si>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</si>
  <si>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</si>
  <si>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</si>
  <si>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</si>
  <si>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</si>
  <si>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</si>
  <si>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</si>
  <si>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</si>
  <si>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</si>
  <si>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</si>
  <si>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</si>
  <si>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</si>
  <si>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</si>
  <si>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</si>
  <si>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</si>
  <si>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</si>
  <si>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</si>
  <si>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</si>
  <si>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</si>
  <si>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</si>
  <si>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</si>
  <si>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</si>
  <si>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</si>
  <si>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</si>
  <si>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</si>
  <si>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</si>
  <si>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</si>
  <si>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</si>
  <si>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</si>
  <si>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</si>
  <si>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</si>
  <si>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</si>
  <si>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</si>
  <si>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</si>
  <si>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</si>
  <si>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</si>
  <si>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</si>
  <si>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</si>
  <si>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</si>
  <si>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</si>
  <si>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</si>
  <si>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</si>
  <si>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</si>
  <si>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</si>
  <si>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</si>
  <si>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</si>
  <si>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</si>
  <si>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</si>
  <si>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</si>
  <si>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</si>
  <si>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</si>
  <si>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</si>
  <si>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</si>
  <si>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</si>
  <si>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</si>
  <si>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</si>
  <si>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</si>
  <si>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</si>
  <si>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</si>
  <si>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</si>
  <si>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</si>
  <si>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</si>
  <si>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</si>
  <si>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</si>
  <si>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</si>
  <si>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</si>
  <si>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</si>
  <si>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</si>
  <si>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</si>
  <si>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</si>
  <si>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</si>
  <si>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</si>
  <si>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</si>
  <si>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</si>
  <si>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</si>
  <si>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</si>
  <si>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</si>
  <si>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</si>
  <si>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</si>
  <si>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</si>
  <si>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</si>
  <si>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</si>
  <si>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</si>
  <si>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</si>
  <si>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</si>
  <si>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</si>
  <si>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</si>
  <si>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</si>
  <si>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</si>
  <si>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</si>
  <si>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</si>
  <si>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</si>
  <si>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</si>
  <si>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</si>
  <si>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</si>
  <si>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</si>
  <si>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</si>
  <si>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</si>
  <si>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</si>
  <si>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</si>
  <si>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</si>
  <si>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</si>
  <si>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</si>
  <si>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</si>
  <si>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</si>
  <si>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</si>
  <si>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</si>
  <si>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</si>
  <si>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</si>
  <si>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</si>
  <si>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</si>
  <si>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</si>
  <si>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</si>
  <si>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</si>
  <si>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</si>
  <si>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</si>
  <si>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</si>
  <si>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</si>
  <si>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</si>
  <si>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</si>
  <si>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</si>
  <si>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</si>
  <si>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</si>
  <si>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</si>
  <si>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</si>
  <si>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</si>
  <si>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</si>
  <si>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</si>
  <si>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</si>
  <si>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</si>
  <si>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</si>
  <si>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</si>
  <si>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</si>
  <si>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</si>
  <si>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</si>
  <si>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</si>
  <si>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</si>
  <si>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</si>
  <si>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</si>
  <si>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</si>
  <si>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</si>
  <si>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</si>
  <si>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</si>
  <si>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</si>
  <si>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</si>
  <si>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</si>
  <si>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</si>
  <si>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</si>
  <si>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</si>
  <si>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</si>
  <si>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</si>
  <si>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</si>
  <si>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</si>
  <si>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</si>
  <si>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</si>
  <si>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</si>
  <si>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</si>
  <si>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</si>
  <si>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</si>
  <si>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</si>
  <si>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</si>
  <si>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</si>
  <si>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</si>
  <si>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</si>
  <si>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</si>
  <si>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</si>
  <si>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</si>
  <si>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</si>
  <si>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</si>
  <si>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</si>
  <si>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</si>
  <si>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</si>
  <si>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</si>
  <si>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</si>
  <si>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</si>
  <si>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</si>
  <si>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</si>
  <si>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</si>
  <si>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</si>
  <si>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</si>
  <si>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</si>
  <si>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</si>
  <si>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</si>
  <si>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</si>
  <si>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</si>
  <si>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</si>
  <si>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</si>
  <si>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</si>
  <si>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</si>
  <si>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</si>
  <si>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</si>
  <si>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</si>
  <si>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</si>
  <si>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</si>
  <si>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</si>
  <si>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</si>
  <si>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</si>
  <si>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</si>
  <si>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</si>
  <si>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</si>
  <si>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</si>
  <si>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</si>
  <si>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</si>
  <si>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</si>
  <si>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</si>
  <si>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</si>
  <si>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</si>
  <si>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</si>
  <si>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</si>
  <si>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</si>
  <si>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</si>
  <si>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</si>
  <si>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</si>
  <si>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</si>
  <si>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</si>
  <si>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</si>
  <si>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</si>
  <si>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</si>
  <si>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</si>
  <si>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</si>
  <si>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</si>
  <si>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</si>
  <si>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</si>
  <si>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</si>
  <si>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</si>
  <si>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</si>
  <si>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</si>
  <si>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</si>
  <si>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</si>
  <si>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</si>
  <si>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</si>
  <si>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</si>
  <si>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</si>
  <si>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</si>
  <si>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</si>
  <si>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</si>
  <si>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</si>
  <si>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</si>
  <si>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</si>
  <si>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</si>
  <si>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</si>
  <si>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</si>
  <si>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</si>
  <si>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</si>
  <si>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</si>
  <si>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</si>
  <si>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</si>
  <si>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</si>
  <si>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</si>
  <si>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</si>
  <si>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</si>
  <si>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</si>
  <si>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</si>
  <si>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</si>
  <si>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</si>
  <si>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</si>
  <si>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</si>
  <si>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</si>
  <si>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</si>
  <si>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</si>
  <si>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</si>
  <si>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</si>
  <si>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</si>
  <si>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</si>
  <si>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</si>
  <si>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</si>
  <si>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</si>
  <si>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</si>
  <si>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</si>
  <si>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</si>
  <si>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</si>
  <si>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</si>
  <si>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</si>
  <si>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</si>
  <si>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</si>
  <si>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</si>
  <si>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</si>
  <si>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</si>
  <si>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</si>
  <si>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</si>
  <si>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</si>
  <si>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</si>
  <si>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</si>
  <si>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</si>
  <si>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</si>
  <si>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</si>
  <si>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</si>
  <si>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</si>
  <si>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</si>
  <si>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</si>
  <si>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</si>
  <si>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</si>
  <si>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</si>
  <si>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</si>
  <si>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</si>
  <si>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</si>
  <si>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</si>
  <si>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</si>
  <si>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</si>
  <si>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</si>
  <si>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</si>
  <si>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</si>
  <si>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</si>
  <si>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</si>
  <si>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</si>
  <si>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</si>
  <si>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</si>
  <si>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</si>
  <si>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</si>
  <si>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</si>
  <si>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</si>
  <si>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</si>
  <si>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</si>
  <si>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</si>
  <si>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</si>
  <si>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</si>
  <si>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</si>
  <si>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</si>
  <si>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</si>
  <si>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</si>
  <si>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</si>
  <si>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</si>
  <si>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</si>
  <si>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</si>
  <si>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</si>
  <si>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</si>
  <si>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</si>
  <si>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</si>
  <si>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</si>
  <si>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</si>
  <si>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</si>
  <si>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</si>
  <si>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</si>
  <si>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</si>
  <si>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</si>
  <si>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</si>
  <si>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</si>
  <si>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</si>
  <si>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</si>
  <si>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</si>
  <si>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</si>
  <si>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</si>
  <si>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</si>
  <si>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</si>
  <si>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</si>
  <si>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</si>
  <si>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</si>
  <si>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</si>
  <si>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</si>
  <si>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</si>
  <si>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</si>
  <si>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</si>
  <si>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</si>
  <si>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</si>
  <si>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</si>
  <si>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</si>
  <si>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</si>
  <si>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</si>
  <si>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</si>
  <si>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</si>
  <si>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</si>
  <si>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</si>
  <si>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</si>
  <si>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</si>
  <si>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</si>
  <si>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</si>
  <si>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</si>
  <si>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</si>
  <si>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</si>
  <si>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</si>
  <si>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</si>
  <si>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</si>
  <si>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</si>
  <si>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</si>
  <si>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</si>
  <si>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</si>
  <si>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</si>
  <si>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</si>
  <si>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</si>
  <si>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</si>
  <si>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</si>
  <si>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</si>
  <si>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</si>
  <si>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</si>
  <si>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</si>
  <si>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</si>
  <si>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</si>
  <si>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</si>
  <si>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</si>
  <si>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</si>
  <si>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</si>
  <si>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</si>
  <si>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</si>
  <si>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</si>
  <si>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</si>
  <si>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</si>
  <si>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</si>
  <si>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</si>
  <si>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</si>
  <si>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</si>
  <si>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</si>
  <si>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</si>
  <si>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</si>
  <si>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</si>
  <si>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</si>
  <si>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</si>
  <si>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</si>
  <si>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</si>
  <si>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</si>
  <si>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</si>
  <si>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</si>
  <si>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</si>
  <si>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</si>
  <si>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</si>
  <si>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</si>
  <si>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</si>
  <si>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</si>
  <si>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</si>
  <si>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</si>
  <si>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</si>
  <si>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</si>
  <si>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</si>
  <si>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</si>
  <si>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</si>
  <si>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</si>
  <si>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</si>
  <si>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</si>
  <si>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</si>
  <si>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</si>
  <si>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</si>
  <si>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</si>
  <si>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</si>
  <si>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</si>
  <si>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</si>
  <si>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</si>
  <si>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</si>
  <si>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</si>
  <si>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</si>
  <si>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</si>
  <si>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</si>
  <si>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</si>
  <si>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</si>
  <si>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</si>
  <si>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</si>
  <si>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</si>
  <si>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</si>
  <si>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</si>
  <si>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</si>
  <si>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</si>
  <si>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</si>
  <si>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</si>
  <si>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</si>
  <si>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</si>
  <si>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</si>
  <si>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</si>
  <si>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</si>
  <si>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</si>
  <si>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</si>
  <si>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</si>
  <si>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</si>
  <si>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</si>
  <si>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</si>
  <si>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</si>
  <si>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</si>
  <si>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</si>
  <si>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</si>
  <si>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</si>
  <si>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</si>
  <si>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</si>
  <si>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</si>
  <si>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</si>
  <si>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</si>
  <si>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</si>
  <si>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</si>
  <si>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</si>
  <si>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</si>
  <si>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</si>
  <si>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</si>
  <si>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</si>
  <si>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</si>
  <si>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</si>
  <si>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</si>
  <si>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</si>
  <si>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</si>
  <si>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</si>
  <si>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</si>
  <si>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</si>
  <si>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</si>
  <si>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</si>
  <si>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</si>
  <si>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</si>
  <si>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</si>
  <si>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</si>
  <si>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</si>
  <si>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</si>
  <si>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</si>
  <si>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</si>
  <si>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</si>
  <si>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</si>
  <si>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</si>
  <si>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</si>
  <si>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</si>
  <si>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</si>
  <si>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</si>
  <si>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</si>
  <si>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</si>
  <si>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</si>
  <si>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</si>
  <si>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</si>
  <si>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</si>
  <si>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</si>
  <si>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</si>
  <si>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</si>
  <si>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</si>
  <si>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</si>
  <si>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</si>
  <si>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</si>
  <si>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</si>
  <si>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</si>
  <si>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</si>
  <si>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</si>
  <si>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</si>
  <si>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</si>
  <si>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</si>
  <si>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</si>
  <si>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</si>
  <si>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</si>
  <si>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</si>
  <si>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</si>
  <si>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</si>
  <si>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</si>
  <si>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</si>
  <si>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</si>
  <si>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</si>
  <si>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</si>
  <si>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</si>
  <si>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</si>
  <si>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</si>
  <si>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</si>
  <si>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</si>
  <si>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</si>
  <si>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</si>
  <si>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</si>
  <si>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</si>
  <si>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</si>
  <si>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</si>
  <si>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</si>
  <si>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</si>
  <si>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</si>
  <si>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</si>
  <si>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</si>
  <si>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</si>
  <si>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</si>
  <si>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</si>
  <si>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</si>
  <si>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</si>
  <si>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</si>
  <si>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</si>
  <si>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</si>
  <si>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</si>
  <si>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</si>
  <si>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</si>
  <si>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</si>
  <si>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</si>
  <si>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</si>
  <si>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</si>
  <si>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</si>
  <si>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</si>
  <si>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</si>
  <si>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</si>
  <si>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</si>
  <si>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</si>
  <si>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</si>
  <si>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</si>
  <si>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</si>
  <si>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</si>
  <si>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</si>
  <si>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</si>
  <si>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</si>
  <si>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</si>
  <si>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</si>
  <si>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</si>
  <si>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</si>
  <si>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</si>
  <si>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</si>
  <si>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</si>
  <si>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</si>
  <si>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</si>
  <si>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</si>
  <si>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</si>
  <si>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</si>
  <si>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</si>
  <si>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</si>
  <si>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</si>
  <si>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</si>
  <si>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</si>
  <si>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</si>
  <si>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</si>
  <si>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</si>
  <si>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</si>
  <si>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</si>
  <si>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</si>
  <si>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</si>
  <si>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</si>
  <si>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</si>
  <si>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</si>
  <si>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</si>
  <si>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</si>
  <si>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</si>
  <si>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</si>
  <si>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</si>
  <si>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</si>
  <si>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</si>
  <si>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</si>
  <si>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</si>
  <si>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</si>
  <si>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</si>
  <si>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</si>
  <si>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</si>
  <si>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</si>
  <si>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</si>
  <si>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</si>
  <si>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</si>
  <si>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</si>
  <si>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</si>
  <si>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</si>
  <si>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</si>
  <si>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</si>
  <si>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</si>
  <si>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</si>
  <si>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</si>
  <si>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</si>
  <si>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</si>
  <si>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</si>
  <si>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</si>
  <si>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</si>
  <si>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</si>
  <si>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</si>
  <si>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</si>
  <si>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</si>
  <si>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</si>
  <si>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</si>
  <si>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</si>
  <si>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</si>
  <si>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</si>
  <si>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</si>
  <si>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</si>
  <si>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</si>
  <si>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</si>
  <si>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</si>
  <si>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</si>
  <si>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</si>
  <si>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</si>
  <si>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</si>
  <si>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</si>
  <si>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</si>
  <si>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</si>
  <si>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</si>
  <si>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</si>
  <si>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</si>
  <si>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</si>
  <si>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</si>
  <si>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</si>
  <si>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</si>
  <si>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</si>
  <si>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</si>
  <si>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</si>
  <si>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</si>
  <si>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</si>
  <si>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</si>
  <si>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</si>
  <si>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</si>
  <si>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</si>
  <si>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</si>
  <si>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</si>
  <si>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</si>
  <si>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</si>
  <si>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</si>
  <si>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</si>
  <si>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</si>
  <si>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</si>
  <si>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</si>
  <si>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</si>
  <si>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</si>
  <si>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</si>
  <si>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</si>
  <si>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</si>
  <si>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</si>
  <si>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</si>
  <si>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</si>
  <si>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</si>
  <si>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</si>
  <si>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</si>
  <si>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</si>
  <si>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</si>
  <si>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</si>
  <si>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</si>
  <si>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</si>
  <si>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</si>
  <si>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</si>
  <si>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</si>
  <si>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</si>
  <si>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</si>
  <si>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</si>
  <si>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</si>
  <si>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</si>
  <si>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</si>
  <si>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</si>
  <si>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</si>
  <si>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</si>
  <si>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</si>
  <si>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</si>
  <si>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</si>
  <si>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</si>
  <si>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</si>
  <si>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</si>
  <si>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</si>
  <si>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</si>
  <si>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</si>
  <si>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</si>
  <si>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</si>
  <si>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</si>
  <si>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</si>
  <si>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</si>
  <si>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</si>
  <si>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</si>
  <si>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</si>
  <si>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</si>
  <si>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</si>
  <si>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</si>
  <si>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</si>
  <si>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</si>
  <si>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</si>
  <si>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</si>
  <si>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</si>
  <si>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</si>
  <si>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</si>
  <si>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</si>
  <si>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</si>
  <si>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</si>
  <si>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</si>
  <si>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</si>
  <si>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</si>
  <si>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</si>
  <si>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</si>
  <si>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</si>
  <si>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</si>
  <si>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</si>
  <si>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</si>
  <si>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</si>
  <si>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</si>
  <si>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</si>
  <si>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</si>
  <si>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</si>
  <si>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</si>
  <si>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</si>
  <si>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</si>
  <si>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</si>
  <si>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</si>
  <si>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</si>
  <si>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</si>
  <si>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</si>
  <si>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</si>
  <si>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</si>
  <si>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</si>
  <si>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</si>
  <si>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</si>
  <si>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</si>
  <si>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</si>
  <si>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</si>
  <si>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</si>
  <si>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</si>
  <si>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</si>
  <si>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</si>
  <si>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</si>
  <si>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</si>
  <si>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</si>
  <si>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</si>
  <si>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</si>
  <si>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</si>
  <si>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</si>
  <si>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</si>
  <si>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</si>
  <si>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</si>
  <si>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</si>
  <si>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</si>
  <si>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</si>
  <si>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</si>
  <si>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</si>
  <si>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</si>
  <si>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</si>
  <si>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</si>
  <si>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</si>
  <si>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</si>
  <si>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</si>
  <si>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</si>
  <si>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</si>
  <si>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</si>
  <si>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</si>
  <si>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</si>
  <si>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</si>
  <si>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</si>
  <si>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</si>
  <si>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</si>
  <si>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</si>
  <si>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</si>
  <si>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</si>
  <si>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</si>
  <si>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</si>
  <si>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</si>
  <si>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</si>
  <si>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</si>
  <si>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</si>
  <si>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</si>
  <si>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</si>
  <si>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</si>
  <si>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</si>
  <si>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</si>
  <si>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</si>
  <si>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</si>
  <si>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</si>
  <si>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</si>
  <si>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</si>
  <si>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</si>
  <si>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</si>
  <si>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</si>
  <si>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</si>
  <si>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</si>
  <si>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</si>
  <si>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</si>
  <si>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</si>
  <si>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</si>
  <si>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</si>
  <si>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</si>
  <si>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</si>
  <si>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</si>
  <si>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</si>
  <si>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</si>
  <si>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</si>
  <si>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</si>
  <si>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</si>
  <si>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</si>
  <si>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</si>
  <si>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</si>
  <si>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</si>
  <si>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</si>
  <si>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</si>
  <si>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</si>
  <si>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</si>
  <si>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</si>
  <si>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</si>
  <si>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</si>
  <si>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</si>
  <si>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</si>
  <si>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</si>
  <si>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</si>
  <si>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</si>
  <si>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</si>
  <si>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</si>
  <si>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</si>
  <si>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</si>
  <si>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</si>
  <si>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</si>
  <si>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</si>
  <si>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</si>
  <si>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</si>
  <si>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</si>
  <si>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</si>
  <si>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</si>
  <si>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</si>
  <si>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</si>
  <si>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</si>
  <si>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</si>
  <si>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</si>
  <si>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</si>
  <si>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</si>
  <si>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</si>
  <si>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</si>
  <si>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</si>
  <si>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</si>
  <si>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</si>
  <si>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</si>
  <si>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</si>
  <si>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</si>
  <si>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</si>
  <si>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</si>
  <si>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</si>
  <si>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</si>
  <si>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</si>
  <si>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</si>
  <si>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</si>
  <si>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</si>
  <si>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</si>
  <si>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</si>
  <si>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</si>
  <si>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</si>
  <si>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</si>
  <si>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</si>
  <si>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</si>
  <si>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</si>
  <si>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</si>
  <si>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</si>
  <si>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</si>
  <si>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</si>
  <si>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</si>
  <si>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</si>
  <si>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</si>
  <si>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</si>
  <si>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</si>
  <si>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</si>
  <si>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</si>
  <si>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</si>
  <si>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</si>
  <si>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</si>
  <si>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</si>
  <si>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</si>
  <si>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</si>
  <si>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</si>
  <si>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</si>
  <si>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</si>
  <si>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</si>
  <si>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</si>
  <si>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</si>
  <si>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</si>
  <si>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</si>
  <si>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</si>
  <si>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</si>
  <si>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</si>
  <si>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</si>
  <si>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</si>
  <si>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</si>
  <si>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</si>
  <si>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</si>
  <si>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</si>
  <si>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</si>
  <si>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</si>
  <si>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</si>
  <si>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</si>
  <si>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</si>
  <si>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</si>
  <si>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</si>
  <si>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</si>
  <si>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</si>
  <si>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</si>
  <si>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</si>
  <si>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</si>
  <si>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</si>
  <si>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</si>
  <si>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</si>
  <si>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</si>
  <si>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</si>
  <si>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</si>
  <si>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</si>
  <si>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</si>
  <si>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</si>
  <si>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</si>
  <si>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</si>
  <si>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</si>
  <si>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</si>
  <si>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</si>
  <si>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</si>
  <si>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</si>
  <si>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</si>
  <si>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</si>
  <si>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</si>
  <si>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</si>
  <si>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</si>
  <si>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</si>
  <si>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</si>
  <si>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</si>
  <si>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</si>
  <si>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</si>
  <si>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</si>
  <si>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</si>
  <si>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</si>
  <si>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</si>
  <si>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</si>
  <si>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</si>
  <si>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</si>
  <si>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</si>
  <si>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</si>
  <si>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</si>
  <si>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</si>
  <si>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</si>
  <si>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</si>
  <si>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</si>
  <si>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</si>
  <si>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</si>
  <si>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</si>
  <si>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</si>
  <si>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</si>
  <si>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</si>
  <si>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</si>
  <si>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</si>
  <si>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</si>
  <si>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</si>
  <si>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</si>
  <si>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</si>
  <si>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</si>
  <si>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</si>
  <si>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</si>
  <si>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</si>
  <si>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</si>
  <si>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</si>
  <si>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</si>
  <si>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</si>
  <si>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</si>
  <si>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</si>
  <si>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</si>
  <si>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</si>
  <si>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</si>
  <si>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</si>
  <si>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</si>
  <si>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</si>
  <si>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</si>
  <si>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</si>
  <si>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</si>
  <si>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</si>
  <si>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</si>
  <si>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</si>
  <si>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</si>
  <si>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</si>
  <si>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</si>
  <si>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</si>
  <si>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</si>
  <si>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</si>
  <si>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</si>
  <si>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</si>
  <si>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</si>
  <si>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</si>
  <si>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</si>
  <si>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</si>
  <si>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</si>
  <si>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</si>
  <si>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</si>
  <si>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</si>
  <si>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</si>
  <si>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</si>
  <si>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</si>
  <si>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</si>
  <si>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</si>
  <si>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</si>
  <si>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</si>
  <si>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</si>
  <si>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</si>
  <si>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</si>
  <si>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</si>
  <si>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</si>
  <si>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</si>
  <si>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</si>
  <si>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</si>
  <si>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</si>
  <si>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</si>
  <si>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</si>
  <si>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</si>
  <si>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</si>
  <si>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</si>
  <si>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</si>
  <si>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</si>
  <si>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</si>
  <si>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</si>
  <si>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</si>
  <si>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</si>
  <si>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</si>
  <si>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</si>
  <si>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</si>
  <si>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</si>
  <si>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</si>
  <si>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</si>
  <si>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</si>
  <si>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</si>
  <si>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</si>
  <si>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</si>
  <si>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</si>
  <si>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</si>
  <si>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</si>
  <si>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</si>
  <si>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</si>
  <si>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</si>
  <si>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</si>
  <si>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</si>
  <si>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</si>
  <si>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</si>
  <si>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</si>
  <si>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</si>
  <si>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</si>
  <si>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</si>
  <si>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</si>
  <si>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</si>
  <si>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</si>
  <si>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</si>
  <si>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</si>
  <si>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</si>
  <si>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</si>
  <si>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</si>
  <si>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</si>
  <si>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</si>
  <si>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</si>
  <si>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</si>
  <si>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</si>
  <si>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</si>
  <si>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</si>
  <si>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</si>
  <si>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</si>
  <si>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</si>
  <si>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</si>
  <si>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</si>
  <si>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</si>
  <si>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</si>
  <si>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</si>
  <si>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</si>
  <si>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</si>
  <si>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</si>
  <si>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</si>
  <si>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</si>
  <si>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</si>
  <si>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</si>
  <si>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</si>
  <si>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</si>
  <si>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</si>
  <si>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</si>
  <si>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</si>
  <si>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</si>
  <si>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</si>
  <si>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</si>
  <si>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</si>
  <si>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</si>
  <si>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</si>
  <si>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</si>
  <si>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</si>
  <si>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</si>
  <si>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</si>
  <si>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</si>
  <si>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</si>
  <si>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</si>
  <si>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</si>
  <si>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</si>
  <si>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</si>
  <si>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</si>
  <si>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</si>
  <si>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</si>
  <si>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</si>
  <si>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</si>
  <si>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</si>
  <si>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</si>
  <si>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</si>
  <si>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</si>
  <si>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</si>
  <si>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</si>
  <si>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</si>
  <si>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</si>
  <si>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</si>
  <si>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</si>
  <si>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</si>
  <si>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</si>
  <si>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</si>
  <si>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</si>
  <si>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</si>
  <si>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</si>
  <si>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</si>
  <si>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</si>
  <si>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</si>
  <si>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</si>
  <si>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</si>
  <si>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</si>
  <si>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</si>
  <si>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</si>
  <si>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</si>
  <si>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</si>
  <si>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</si>
  <si>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</si>
  <si>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</si>
  <si>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</si>
  <si>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</si>
  <si>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</si>
  <si>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</si>
  <si>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</si>
  <si>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</si>
  <si>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</si>
  <si>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</si>
  <si>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</si>
  <si>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</si>
  <si>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</si>
  <si>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</si>
  <si>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</si>
  <si>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</si>
  <si>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</si>
  <si>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</si>
  <si>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</si>
  <si>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</si>
  <si>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</si>
  <si>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</si>
  <si>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</si>
  <si>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</si>
  <si>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</si>
  <si>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</si>
  <si>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</si>
  <si>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</si>
  <si>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</si>
  <si>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</si>
  <si>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</si>
  <si>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</si>
  <si>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</si>
  <si>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</si>
  <si>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</si>
  <si>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</si>
  <si>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</si>
  <si>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</si>
  <si>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</si>
  <si>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</si>
  <si>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</si>
  <si>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</si>
  <si>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</si>
  <si>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</si>
  <si>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</si>
  <si>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</si>
  <si>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</si>
  <si>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</si>
  <si>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</si>
  <si>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</si>
  <si>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</si>
  <si>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</si>
  <si>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</si>
  <si>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</si>
  <si>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</si>
  <si>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</si>
  <si>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</si>
  <si>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</si>
  <si>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</si>
  <si>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</si>
  <si>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</si>
  <si>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</si>
  <si>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</si>
  <si>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</si>
  <si>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</si>
  <si>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</si>
  <si>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</si>
  <si>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</si>
  <si>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</si>
  <si>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</si>
  <si>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</si>
  <si>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</si>
  <si>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</si>
  <si>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</si>
  <si>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</si>
  <si>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</si>
  <si>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</si>
  <si>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</si>
  <si>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</si>
  <si>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</si>
  <si>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</si>
  <si>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</si>
  <si>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</si>
  <si>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</si>
  <si>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</si>
  <si>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</si>
  <si>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</si>
  <si>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</si>
  <si>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</si>
  <si>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</si>
  <si>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</si>
  <si>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</si>
  <si>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</si>
  <si>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</si>
  <si>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</si>
  <si>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</si>
  <si>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</si>
  <si>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</si>
  <si>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</si>
  <si>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</si>
  <si>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</si>
  <si>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</si>
  <si>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</si>
  <si>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</si>
  <si>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</si>
  <si>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</si>
  <si>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</si>
  <si>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</si>
  <si>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</si>
  <si>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</si>
  <si>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</si>
  <si>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</si>
  <si>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</si>
  <si>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</si>
  <si>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</si>
  <si>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</si>
  <si>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</si>
  <si>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</si>
  <si>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</si>
  <si>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</si>
  <si>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</si>
  <si>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</si>
  <si>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</si>
  <si>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</si>
  <si>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</si>
  <si>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</si>
  <si>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</si>
  <si>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</si>
  <si>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</si>
  <si>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</si>
  <si>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</si>
  <si>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</si>
  <si>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</si>
  <si>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</si>
  <si>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</si>
  <si>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</si>
  <si>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</si>
  <si>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</si>
  <si>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</si>
  <si>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</si>
  <si>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</si>
  <si>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</si>
  <si>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</si>
  <si>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</si>
  <si>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</si>
  <si>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</si>
  <si>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</si>
  <si>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</si>
  <si>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</si>
  <si>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</si>
  <si>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</si>
  <si>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</si>
  <si>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</si>
  <si>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</si>
  <si>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</si>
  <si>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</si>
  <si>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</si>
  <si>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</si>
  <si>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</si>
  <si>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</si>
  <si>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</si>
  <si>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</si>
  <si>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</si>
  <si>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</si>
  <si>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</si>
  <si>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</si>
  <si>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</si>
  <si>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</si>
  <si>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</si>
  <si>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</si>
  <si>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</si>
  <si>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</si>
  <si>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</si>
  <si>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</si>
  <si>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</si>
  <si>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</si>
  <si>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</si>
  <si>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</si>
  <si>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</si>
  <si>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</si>
  <si>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</si>
  <si>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</si>
  <si>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</si>
  <si>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</si>
  <si>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</si>
  <si>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</si>
  <si>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</si>
  <si>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</si>
  <si>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</si>
  <si>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</si>
  <si>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</si>
  <si>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</si>
  <si>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</si>
  <si>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</si>
  <si>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</si>
  <si>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</si>
  <si>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</si>
  <si>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</si>
  <si>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</si>
  <si>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</si>
  <si>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</si>
  <si>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</si>
  <si>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</si>
  <si>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</si>
  <si>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</si>
  <si>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</si>
  <si>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</si>
  <si>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</si>
  <si>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</si>
  <si>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</si>
  <si>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</si>
  <si>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</si>
  <si>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</si>
  <si>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</si>
  <si>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</si>
  <si>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</si>
  <si>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</si>
  <si>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</si>
  <si>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</si>
  <si>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</si>
  <si>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</si>
  <si>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</si>
  <si>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</si>
  <si>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</si>
  <si>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</si>
  <si>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</si>
  <si>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</si>
  <si>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</si>
  <si>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</si>
  <si>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</si>
  <si>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</si>
  <si>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</si>
  <si>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</si>
  <si>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</si>
  <si>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</si>
  <si>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</si>
  <si>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</si>
  <si>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</si>
  <si>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</si>
  <si>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</si>
  <si>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</si>
  <si>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</si>
  <si>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</si>
  <si>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</si>
  <si>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</si>
  <si>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</si>
  <si>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</si>
  <si>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</si>
  <si>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</si>
  <si>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</si>
  <si>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</si>
  <si>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</si>
  <si>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</si>
  <si>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</si>
  <si>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</si>
  <si>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</si>
  <si>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</si>
  <si>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</si>
  <si>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</si>
  <si>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</si>
  <si>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</si>
  <si>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</si>
  <si>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</si>
  <si>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</si>
  <si>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</si>
  <si>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</si>
  <si>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</si>
  <si>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</si>
  <si>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</si>
  <si>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</si>
  <si>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</si>
  <si>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</si>
  <si>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</si>
  <si>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</si>
  <si>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</si>
  <si>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</si>
  <si>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</si>
  <si>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</si>
  <si>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</si>
  <si>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</si>
  <si>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</si>
  <si>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</si>
  <si>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</si>
  <si>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</si>
  <si>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</si>
  <si>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</si>
  <si>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</si>
  <si>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</si>
  <si>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</si>
  <si>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</si>
  <si>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</si>
  <si>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</si>
  <si>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</si>
  <si>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</si>
  <si>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</si>
  <si>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</si>
  <si>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</si>
  <si>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</si>
  <si>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</si>
  <si>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</si>
  <si>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</si>
  <si>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</si>
  <si>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</si>
  <si>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</si>
  <si>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</si>
  <si>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</si>
  <si>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</si>
  <si>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</si>
  <si>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</si>
  <si>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</si>
  <si>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</si>
  <si>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</si>
  <si>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</si>
  <si>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</si>
  <si>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</si>
  <si>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</si>
  <si>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</si>
  <si>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</si>
  <si>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</si>
  <si>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</si>
  <si>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</si>
  <si>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</si>
  <si>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</si>
  <si>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</si>
  <si>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</si>
  <si>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</si>
  <si>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</si>
  <si>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</si>
  <si>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</si>
  <si>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</si>
  <si>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</si>
  <si>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</si>
  <si>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</si>
  <si>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</si>
  <si>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</si>
  <si>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</si>
  <si>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</si>
  <si>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</si>
  <si>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</si>
  <si>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</si>
  <si>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</si>
  <si>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</si>
  <si>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</si>
  <si>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</si>
  <si>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</si>
  <si>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</si>
  <si>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</si>
  <si>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</si>
  <si>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</si>
  <si>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</si>
  <si>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</si>
  <si>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</si>
  <si>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</si>
  <si>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</si>
  <si>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</si>
  <si>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</si>
  <si>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</si>
  <si>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</si>
  <si>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</si>
  <si>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</si>
  <si>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</si>
  <si>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</si>
  <si>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</si>
  <si>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</si>
  <si>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</si>
  <si>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</si>
  <si>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</si>
  <si>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</si>
  <si>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</si>
  <si>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</si>
  <si>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</si>
  <si>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</si>
  <si>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</si>
  <si>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</si>
  <si>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</si>
  <si>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</si>
  <si>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</si>
  <si>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</si>
  <si>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</si>
  <si>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</si>
  <si>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</si>
  <si>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</si>
  <si>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</si>
  <si>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</si>
  <si>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</si>
  <si>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</si>
  <si>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</si>
  <si>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</si>
  <si>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</si>
  <si>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</si>
  <si>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</si>
  <si>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</si>
  <si>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</si>
  <si>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</si>
  <si>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</si>
  <si>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</si>
  <si>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</si>
  <si>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</si>
  <si>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</si>
  <si>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</si>
  <si>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</si>
  <si>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</si>
  <si>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</si>
  <si>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</si>
  <si>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</si>
  <si>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</si>
  <si>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</si>
  <si>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</si>
  <si>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</si>
  <si>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</si>
  <si>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</si>
  <si>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</si>
  <si>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</si>
  <si>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</si>
  <si>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</si>
  <si>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</si>
  <si>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</si>
  <si>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</si>
  <si>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</si>
  <si>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</si>
  <si>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</si>
  <si>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</si>
  <si>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</si>
  <si>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</si>
  <si>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</si>
  <si>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</si>
  <si>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</si>
  <si>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</si>
  <si>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</si>
  <si>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</si>
  <si>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</si>
  <si>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</si>
  <si>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</si>
  <si>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</si>
  <si>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</si>
  <si>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</si>
  <si>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</si>
  <si>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</si>
  <si>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</si>
  <si>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</si>
  <si>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</si>
  <si>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</si>
  <si>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</si>
  <si>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</si>
  <si>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</si>
  <si>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</si>
  <si>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</si>
  <si>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</si>
  <si>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</si>
  <si>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</si>
  <si>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</si>
  <si>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</si>
  <si>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</si>
  <si>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</si>
  <si>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</si>
  <si>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</si>
  <si>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</si>
  <si>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</si>
  <si>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</si>
  <si>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</si>
  <si>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</si>
  <si>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</si>
  <si>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</si>
  <si>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</si>
  <si>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</si>
  <si>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</si>
  <si>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</si>
  <si>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</si>
  <si>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</si>
  <si>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</si>
  <si>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</si>
  <si>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</si>
  <si>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</si>
  <si>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</si>
  <si>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</si>
  <si>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</si>
  <si>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</si>
  <si>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</si>
  <si>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</si>
  <si>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</si>
  <si>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</si>
  <si>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</si>
  <si>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</si>
  <si>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</si>
  <si>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</si>
  <si>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</si>
  <si>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</si>
  <si>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</si>
  <si>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</si>
  <si>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</si>
  <si>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</si>
  <si>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</si>
  <si>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</si>
  <si>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</si>
  <si>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</si>
  <si>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</si>
  <si>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</si>
  <si>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</si>
  <si>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</si>
  <si>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</si>
  <si>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</si>
  <si>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</si>
  <si>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</si>
  <si>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</si>
  <si>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</si>
  <si>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</si>
  <si>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</si>
  <si>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</si>
  <si>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</si>
  <si>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</si>
  <si>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</si>
  <si>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</si>
  <si>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</si>
  <si>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</si>
  <si>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</si>
  <si>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</si>
  <si>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</si>
  <si>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</si>
  <si>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</si>
  <si>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</si>
  <si>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</si>
  <si>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</si>
  <si>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</si>
  <si>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</si>
  <si>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</si>
  <si>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</si>
  <si>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</si>
  <si>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</si>
  <si>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</si>
  <si>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</si>
  <si>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</si>
  <si>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</si>
  <si>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</si>
  <si>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</si>
  <si>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</si>
  <si>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</si>
  <si>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</si>
  <si>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</si>
  <si>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</si>
  <si>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</si>
  <si>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</si>
  <si>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</si>
  <si>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</si>
  <si>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</si>
  <si>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</si>
  <si>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</si>
  <si>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</si>
  <si>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</si>
  <si>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</si>
  <si>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</si>
  <si>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</si>
  <si>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</si>
  <si>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</si>
  <si>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</si>
  <si>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</si>
  <si>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</si>
  <si>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</si>
  <si>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</si>
  <si>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</si>
  <si>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</si>
  <si>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</si>
  <si>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</si>
  <si>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</si>
  <si>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</si>
  <si>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</si>
  <si>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</si>
  <si>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</si>
  <si>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</si>
  <si>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</si>
  <si>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</si>
  <si>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</si>
  <si>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</si>
  <si>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</si>
  <si>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</si>
  <si>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</si>
  <si>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</si>
  <si>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</si>
  <si>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</si>
  <si>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</si>
  <si>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</si>
  <si>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</si>
  <si>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</si>
  <si>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</si>
  <si>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</si>
  <si>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</si>
  <si>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</si>
  <si>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</si>
  <si>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</si>
  <si>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</si>
  <si>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</si>
  <si>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</si>
  <si>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</si>
  <si>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</si>
  <si>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</si>
  <si>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</si>
  <si>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</si>
  <si>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</si>
  <si>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</si>
  <si>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</si>
  <si>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</si>
  <si>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</si>
  <si>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</si>
  <si>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</si>
  <si>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</si>
  <si>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</si>
  <si>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</si>
  <si>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</si>
  <si>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</si>
  <si>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</si>
  <si>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</si>
  <si>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</si>
  <si>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</si>
  <si>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</si>
  <si>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</si>
  <si>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</si>
  <si>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</si>
  <si>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</si>
  <si>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</si>
  <si>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</si>
  <si>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</si>
  <si>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</si>
  <si>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</si>
  <si>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</si>
  <si>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</si>
  <si>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</si>
  <si>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</si>
  <si>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</si>
  <si>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</si>
  <si>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</si>
  <si>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</si>
  <si>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</si>
  <si>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</si>
  <si>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</si>
  <si>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</si>
  <si>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</si>
  <si>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</si>
  <si>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</si>
  <si>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</si>
  <si>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</si>
  <si>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</si>
  <si>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</si>
  <si>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</si>
  <si>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</si>
  <si>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</si>
  <si>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</si>
  <si>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</si>
  <si>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</si>
  <si>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</si>
  <si>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</si>
  <si>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</si>
  <si>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</si>
  <si>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</si>
  <si>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</si>
  <si>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</si>
  <si>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</si>
  <si>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</si>
  <si>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</si>
  <si>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</si>
  <si>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</si>
  <si>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</si>
  <si>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</si>
  <si>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</si>
  <si>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</si>
  <si>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</si>
  <si>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</si>
  <si>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</si>
  <si>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</si>
  <si>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</si>
  <si>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</si>
  <si>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</si>
  <si>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</si>
  <si>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</si>
  <si>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</si>
  <si>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</si>
  <si>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</si>
  <si>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</si>
  <si>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</si>
  <si>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</si>
  <si>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</si>
  <si>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</si>
  <si>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</si>
  <si>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</si>
  <si>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</si>
  <si>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</si>
  <si>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</si>
  <si>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</si>
  <si>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</si>
  <si>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</si>
  <si>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</si>
  <si>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</si>
  <si>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</si>
  <si>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</si>
  <si>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</si>
  <si>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</si>
  <si>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</si>
  <si>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</si>
  <si>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</si>
  <si>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</si>
  <si>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</si>
  <si>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</si>
  <si>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</si>
  <si>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</si>
  <si>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</si>
  <si>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</si>
  <si>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</si>
  <si>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</si>
  <si>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</si>
  <si>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</si>
  <si>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</si>
  <si>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</si>
  <si>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</si>
  <si>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</si>
  <si>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</si>
  <si>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</si>
  <si>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</si>
  <si>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</si>
  <si>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</si>
  <si>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</si>
  <si>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</si>
  <si>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</si>
  <si>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</si>
  <si>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</si>
  <si>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</si>
  <si>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</si>
  <si>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</si>
  <si>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</si>
  <si>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</si>
  <si>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</si>
  <si>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</si>
  <si>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</si>
  <si>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</si>
  <si>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</si>
  <si>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</si>
  <si>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</si>
  <si>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</si>
  <si>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</si>
  <si>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</si>
  <si>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</si>
  <si>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</si>
  <si>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</si>
  <si>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</si>
  <si>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</si>
  <si>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</si>
  <si>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</si>
  <si>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</si>
  <si>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</si>
  <si>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</si>
  <si>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</si>
  <si>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</si>
  <si>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</si>
  <si>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</si>
  <si>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</si>
  <si>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</si>
  <si>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</si>
  <si>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</si>
  <si>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</si>
  <si>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</si>
  <si>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</si>
  <si>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</si>
  <si>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</si>
  <si>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</si>
  <si>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</si>
  <si>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</si>
  <si>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</si>
  <si>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</si>
  <si>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</si>
  <si>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</si>
  <si>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</si>
  <si>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</si>
  <si>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</si>
  <si>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</si>
  <si>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</si>
  <si>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</si>
  <si>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</si>
  <si>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</si>
  <si>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</si>
  <si>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</si>
  <si>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</si>
  <si>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</si>
  <si>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</si>
  <si>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</si>
  <si>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</si>
  <si>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</si>
  <si>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</si>
  <si>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</si>
  <si>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</si>
  <si>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</si>
  <si>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</si>
  <si>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</si>
  <si>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</si>
  <si>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</si>
  <si>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</si>
  <si>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</si>
  <si>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</si>
  <si>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</si>
  <si>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</si>
  <si>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</si>
  <si>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</si>
  <si>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</si>
  <si>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</si>
  <si>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</si>
  <si>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</si>
  <si>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</si>
  <si>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</si>
  <si>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</si>
  <si>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</si>
  <si>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</si>
  <si>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</si>
  <si>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</si>
  <si>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</si>
  <si>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</si>
  <si>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</si>
  <si>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</si>
  <si>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</si>
  <si>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</si>
  <si>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</si>
  <si>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</si>
  <si>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</si>
  <si>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</si>
  <si>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</si>
  <si>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</si>
  <si>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</si>
  <si>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</si>
  <si>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</si>
  <si>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</si>
  <si>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</si>
  <si>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</si>
  <si>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</si>
  <si>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</si>
  <si>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</si>
  <si>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</si>
  <si>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</si>
  <si>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</si>
  <si>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</si>
  <si>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</si>
  <si>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</si>
  <si>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</si>
  <si>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</si>
  <si>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</si>
  <si>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</si>
  <si>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</si>
  <si>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</si>
  <si>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</si>
  <si>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</si>
  <si>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</si>
  <si>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</si>
  <si>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</si>
  <si>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</si>
  <si>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</si>
  <si>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</si>
  <si>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</si>
  <si>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</si>
  <si>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</si>
  <si>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</si>
  <si>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</si>
  <si>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</si>
  <si>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</si>
  <si>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</si>
  <si>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</si>
  <si>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</si>
  <si>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</si>
  <si>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</si>
  <si>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</si>
  <si>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</si>
  <si>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</si>
  <si>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</si>
  <si>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</si>
  <si>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</si>
  <si>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</si>
  <si>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</si>
  <si>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</si>
  <si>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</si>
  <si>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</si>
  <si>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</si>
  <si>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</si>
  <si>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</si>
  <si>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</si>
  <si>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</si>
  <si>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</si>
  <si>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</si>
  <si>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</si>
  <si>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</si>
  <si>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</si>
  <si>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</si>
  <si>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</si>
  <si>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</si>
  <si>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</si>
  <si>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</si>
  <si>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</si>
  <si>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</si>
  <si>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</si>
  <si>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</si>
  <si>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</si>
  <si>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</si>
  <si>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</si>
  <si>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</si>
  <si>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</si>
  <si>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</si>
  <si>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</si>
  <si>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</si>
  <si>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</si>
  <si>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</si>
  <si>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</si>
  <si>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</si>
  <si>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</si>
  <si>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</si>
  <si>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</si>
  <si>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</si>
  <si>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</si>
  <si>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</si>
  <si>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</si>
  <si>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</si>
  <si>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</si>
  <si>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</si>
  <si>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</si>
  <si>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</si>
  <si>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</si>
  <si>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</si>
  <si>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</si>
  <si>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</si>
  <si>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</si>
  <si>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</si>
  <si>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</si>
  <si>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</si>
  <si>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</si>
  <si>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</si>
  <si>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</si>
  <si>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</si>
  <si>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</si>
  <si>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</si>
  <si>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</si>
  <si>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</si>
  <si>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</si>
  <si>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</si>
  <si>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</si>
  <si>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</si>
  <si>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</si>
  <si>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</si>
  <si>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</si>
  <si>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</si>
  <si>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</si>
  <si>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</si>
  <si>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</si>
  <si>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</si>
  <si>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</si>
  <si>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</si>
  <si>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</si>
  <si>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</si>
  <si>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</si>
  <si>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</si>
  <si>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</si>
  <si>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</si>
  <si>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</si>
  <si>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</si>
  <si>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</si>
  <si>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</si>
  <si>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</si>
  <si>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</si>
  <si>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</si>
  <si>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</si>
  <si>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</si>
  <si>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</si>
  <si>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</si>
  <si>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</si>
  <si>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</si>
  <si>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</si>
  <si>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</si>
  <si>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</si>
  <si>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</si>
  <si>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</si>
  <si>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</si>
  <si>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</si>
  <si>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</si>
  <si>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</si>
  <si>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</si>
  <si>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</si>
  <si>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</si>
  <si>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</si>
  <si>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</si>
  <si>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</si>
  <si>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</si>
  <si>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</si>
  <si>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</si>
  <si>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</si>
  <si>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</si>
  <si>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</si>
  <si>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</si>
  <si>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</si>
  <si>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</si>
  <si>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</si>
  <si>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</si>
  <si>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</si>
  <si>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</si>
  <si>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</si>
  <si>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</si>
  <si>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</si>
  <si>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</si>
  <si>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</si>
  <si>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</si>
  <si>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</si>
  <si>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</si>
  <si>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</si>
  <si>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</si>
  <si>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</si>
  <si>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</si>
  <si>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</si>
  <si>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</si>
  <si>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</si>
  <si>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</si>
  <si>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</si>
  <si>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</si>
  <si>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</si>
  <si>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</si>
  <si>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</si>
  <si>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</si>
  <si>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</si>
  <si>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</si>
  <si>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</si>
  <si>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</si>
  <si>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</si>
  <si>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</si>
  <si>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</si>
  <si>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</si>
  <si>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</si>
  <si>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</si>
  <si>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</si>
  <si>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</si>
  <si>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</si>
  <si>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</si>
  <si>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</si>
  <si>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</si>
  <si>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</si>
  <si>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</si>
  <si>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</si>
  <si>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</si>
  <si>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</si>
  <si>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</si>
  <si>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</si>
  <si>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</si>
  <si>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</si>
  <si>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</si>
  <si>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</si>
  <si>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</si>
  <si>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</si>
  <si>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</si>
  <si>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</si>
  <si>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</si>
  <si>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</si>
  <si>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</si>
  <si>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</si>
  <si>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</si>
  <si>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</si>
  <si>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</si>
  <si>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</si>
  <si>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</si>
  <si>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</si>
  <si>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</si>
  <si>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</si>
  <si>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</si>
  <si>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</si>
  <si>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</si>
  <si>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</si>
  <si>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</si>
  <si>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</si>
  <si>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</si>
  <si>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</si>
  <si>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</si>
  <si>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</si>
  <si>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</si>
  <si>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</si>
  <si>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</si>
  <si>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</si>
  <si>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</si>
  <si>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</si>
  <si>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</si>
  <si>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</si>
  <si>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</si>
  <si>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</si>
  <si>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</si>
  <si>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</si>
  <si>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</si>
  <si>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</si>
  <si>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</si>
  <si>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</si>
  <si>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</si>
  <si>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</si>
  <si>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</si>
  <si>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</si>
  <si>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</si>
  <si>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</si>
  <si>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</si>
  <si>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</si>
  <si>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</si>
  <si>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</si>
  <si>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</si>
  <si>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</si>
  <si>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</si>
  <si>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</si>
  <si>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</si>
  <si>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</si>
  <si>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</si>
  <si>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</si>
  <si>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</si>
  <si>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</si>
  <si>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</si>
  <si>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</si>
  <si>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</si>
  <si>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</si>
  <si>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</si>
  <si>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</si>
  <si>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</si>
  <si>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</si>
  <si>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</si>
  <si>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</si>
  <si>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</si>
  <si>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</si>
  <si>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</si>
  <si>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</si>
  <si>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</si>
  <si>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</si>
  <si>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</si>
  <si>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</si>
  <si>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</si>
  <si>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</si>
  <si>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</si>
  <si>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</si>
  <si>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</si>
  <si>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</si>
  <si>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</si>
  <si>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</si>
  <si>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</si>
  <si>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</si>
  <si>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</si>
  <si>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</si>
  <si>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</si>
  <si>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</si>
  <si>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</si>
  <si>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</si>
  <si>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</si>
  <si>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</si>
  <si>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</si>
  <si>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</si>
  <si>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</si>
  <si>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</si>
  <si>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</si>
  <si>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</si>
  <si>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</si>
  <si>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</si>
  <si>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</si>
  <si>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</si>
  <si>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</si>
  <si>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</si>
  <si>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</si>
  <si>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</si>
  <si>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</si>
  <si>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</si>
  <si>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</si>
  <si>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</si>
  <si>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</si>
  <si>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</si>
  <si>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</si>
  <si>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</si>
  <si>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</si>
  <si>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</si>
  <si>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</si>
  <si>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</si>
  <si>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</si>
  <si>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</si>
  <si>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</si>
  <si>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</si>
  <si>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</si>
  <si>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</si>
  <si>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</si>
  <si>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</si>
  <si>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</si>
  <si>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</si>
  <si>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</si>
  <si>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</si>
  <si>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</si>
  <si>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</si>
  <si>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</si>
  <si>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</si>
  <si>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</si>
  <si>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</si>
  <si>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</si>
  <si>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</si>
  <si>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</si>
  <si>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</si>
  <si>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</si>
  <si>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</si>
  <si>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</si>
  <si>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</si>
  <si>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</si>
  <si>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</si>
  <si>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</si>
  <si>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</si>
  <si>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</si>
  <si>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</si>
  <si>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</si>
  <si>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</si>
  <si>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</si>
  <si>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</si>
  <si>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</si>
  <si>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</si>
  <si>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</si>
  <si>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</si>
  <si>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</si>
  <si>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</si>
  <si>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</si>
  <si>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</si>
  <si>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</si>
  <si>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</si>
  <si>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</si>
  <si>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</si>
  <si>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</si>
  <si>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</si>
  <si>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</si>
  <si>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</si>
  <si>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</si>
  <si>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</si>
  <si>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</si>
  <si>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</si>
  <si>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</si>
  <si>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</si>
  <si>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</si>
  <si>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</si>
  <si>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</si>
  <si>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</si>
  <si>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</si>
  <si>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</si>
  <si>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</si>
  <si>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</si>
  <si>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</si>
  <si>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</si>
  <si>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</si>
  <si>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</si>
  <si>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</si>
  <si>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</si>
  <si>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</si>
  <si>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</si>
  <si>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</si>
  <si>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</si>
  <si>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</si>
  <si>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</si>
  <si>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</si>
  <si>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</si>
  <si>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</si>
  <si>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</si>
  <si>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</si>
  <si>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</si>
  <si>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</si>
  <si>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</si>
  <si>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</si>
  <si>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</si>
  <si>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</si>
  <si>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</si>
  <si>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</si>
  <si>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</si>
  <si>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</si>
  <si>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</si>
  <si>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</si>
  <si>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</si>
  <si>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</si>
  <si>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</si>
  <si>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</si>
  <si>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</si>
  <si>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</si>
  <si>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</si>
  <si>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</si>
  <si>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</si>
  <si>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</si>
  <si>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</si>
  <si>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</si>
  <si>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</si>
  <si>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</si>
  <si>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</si>
  <si>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</si>
  <si>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</si>
  <si>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</si>
  <si>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</si>
  <si>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</si>
  <si>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</si>
  <si>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</si>
  <si>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</si>
  <si>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</si>
  <si>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</si>
  <si>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</si>
  <si>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</si>
  <si>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</si>
  <si>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</si>
  <si>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</si>
  <si>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</si>
  <si>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</si>
  <si>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</si>
  <si>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</si>
  <si>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</si>
  <si>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</si>
  <si>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</si>
  <si>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</si>
  <si>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</si>
  <si>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</si>
  <si>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</si>
  <si>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</si>
  <si>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</si>
  <si>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</si>
  <si>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</si>
  <si>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</si>
  <si>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</si>
  <si>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</si>
  <si>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</si>
  <si>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</si>
  <si>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</si>
  <si>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</si>
  <si>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</si>
  <si>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</si>
  <si>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</si>
  <si>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</si>
  <si>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</si>
  <si>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</si>
  <si>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</si>
  <si>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</si>
  <si>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</si>
  <si>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</si>
  <si>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</si>
  <si>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</si>
  <si>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</si>
  <si>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</si>
  <si>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</si>
  <si>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</si>
  <si>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</si>
  <si>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</si>
  <si>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</si>
  <si>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</si>
  <si>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</si>
  <si>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</si>
  <si>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</si>
  <si>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</si>
  <si>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</si>
  <si>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</si>
  <si>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</si>
  <si>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</si>
  <si>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</si>
  <si>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</si>
  <si>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</si>
  <si>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</si>
  <si>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</si>
  <si>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</si>
  <si>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</si>
  <si>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</si>
  <si>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</si>
  <si>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</si>
  <si>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</si>
  <si>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</si>
  <si>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</si>
  <si>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</si>
  <si>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</si>
  <si>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</si>
  <si>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</si>
  <si>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</si>
  <si>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</si>
  <si>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</si>
  <si>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</si>
  <si>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</si>
  <si>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</si>
  <si>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</si>
  <si>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</si>
  <si>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</si>
  <si>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</si>
  <si>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</si>
  <si>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</si>
  <si>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</si>
  <si>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</si>
  <si>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</si>
  <si>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</si>
  <si>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</si>
  <si>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</si>
  <si>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</si>
  <si>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</si>
  <si>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</si>
  <si>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</si>
  <si>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</si>
  <si>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</si>
  <si>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</si>
  <si>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</si>
  <si>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</si>
  <si>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</si>
  <si>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</si>
  <si>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</si>
  <si>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</si>
  <si>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</si>
  <si>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</si>
  <si>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</si>
  <si>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</si>
  <si>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</si>
  <si>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</si>
  <si>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</si>
  <si>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</si>
  <si>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</si>
  <si>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</si>
  <si>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</si>
  <si>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</si>
  <si>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</si>
  <si>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</si>
  <si>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</si>
  <si>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</si>
  <si>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</si>
  <si>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</si>
  <si>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</si>
  <si>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</si>
  <si>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</si>
  <si>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</si>
  <si>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</si>
  <si>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</si>
  <si>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</si>
  <si>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</si>
  <si>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</si>
  <si>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</si>
  <si>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</si>
  <si>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</si>
  <si>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</si>
  <si>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</si>
  <si>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</si>
  <si>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</si>
  <si>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</si>
  <si>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</si>
  <si>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</si>
  <si>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</si>
  <si>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</si>
  <si>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</si>
  <si>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</si>
  <si>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</si>
  <si>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</si>
  <si>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</si>
  <si>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</si>
  <si>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</si>
  <si>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</si>
  <si>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</si>
  <si>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</si>
  <si>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</si>
  <si>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</si>
  <si>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</si>
  <si>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</si>
  <si>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</si>
  <si>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</si>
  <si>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</si>
  <si>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</si>
  <si>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</si>
  <si>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</si>
  <si>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</si>
  <si>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</si>
  <si>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</si>
  <si>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</si>
  <si>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</si>
  <si>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</si>
  <si>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</si>
  <si>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</si>
  <si>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</si>
  <si>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</si>
  <si>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</si>
  <si>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</si>
  <si>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</si>
  <si>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</si>
  <si>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</si>
  <si>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</si>
  <si>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</si>
  <si>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</si>
  <si>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</si>
  <si>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</si>
  <si>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</si>
  <si>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</si>
  <si>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</si>
  <si>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</si>
  <si>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</si>
  <si>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</si>
  <si>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</si>
  <si>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</si>
  <si>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</si>
  <si>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</si>
  <si>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</si>
  <si>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</si>
  <si>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</si>
  <si>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</si>
  <si>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</si>
  <si>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</si>
  <si>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</si>
  <si>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</si>
  <si>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</si>
  <si>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</si>
  <si>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</si>
  <si>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</si>
  <si>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</si>
  <si>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</si>
  <si>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</si>
  <si>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</si>
  <si>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</si>
  <si>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</si>
  <si>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</si>
  <si>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</si>
  <si>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</si>
  <si>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</si>
  <si>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</si>
  <si>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</si>
  <si>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</si>
  <si>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</si>
  <si>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</si>
  <si>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</si>
  <si>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</si>
  <si>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</si>
  <si>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</si>
  <si>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</si>
  <si>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</si>
  <si>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</si>
  <si>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</si>
  <si>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</si>
  <si>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</si>
  <si>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</si>
  <si>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</si>
  <si>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</si>
  <si>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</si>
  <si>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</si>
  <si>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</si>
  <si>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</si>
  <si>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</si>
  <si>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</si>
  <si>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</si>
  <si>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</si>
  <si>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</si>
  <si>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</si>
  <si>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</si>
  <si>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</si>
  <si>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</si>
  <si>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</si>
  <si>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</si>
  <si>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</si>
  <si>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</si>
  <si>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</si>
  <si>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</si>
  <si>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</si>
  <si>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</si>
  <si>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</si>
  <si>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</si>
  <si>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</si>
  <si>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</si>
  <si>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</si>
  <si>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</si>
  <si>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</si>
  <si>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</si>
  <si>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</si>
  <si>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</si>
  <si>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</si>
  <si>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</si>
  <si>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</si>
  <si>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</si>
  <si>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</si>
  <si>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</si>
  <si>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</si>
  <si>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</si>
  <si>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</si>
  <si>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</si>
  <si>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</si>
  <si>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</si>
  <si>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</si>
  <si>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</si>
  <si>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</si>
  <si>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</si>
  <si>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</si>
  <si>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</si>
  <si>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</si>
  <si>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</si>
  <si>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</si>
  <si>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</si>
  <si>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</si>
  <si>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</si>
  <si>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</si>
  <si>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</si>
  <si>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</si>
  <si>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</si>
  <si>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</si>
  <si>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</si>
  <si>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</si>
  <si>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</si>
  <si>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</si>
  <si>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</si>
  <si>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</si>
  <si>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</si>
  <si>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</si>
  <si>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</si>
  <si>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</si>
  <si>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</si>
  <si>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</si>
  <si>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</si>
  <si>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</si>
  <si>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</si>
  <si>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</si>
  <si>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</si>
  <si>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</si>
  <si>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</si>
  <si>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</si>
  <si>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</si>
  <si>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</si>
  <si>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</si>
  <si>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</si>
  <si>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</si>
  <si>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</si>
  <si>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</si>
  <si>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</si>
  <si>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</si>
  <si>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</si>
  <si>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</si>
  <si>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</si>
  <si>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</si>
  <si>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</si>
  <si>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</si>
  <si>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</si>
  <si>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</si>
  <si>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</si>
  <si>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</si>
  <si>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</si>
  <si>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</si>
  <si>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</si>
  <si>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</si>
  <si>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</si>
  <si>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</si>
  <si>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</si>
  <si>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</si>
  <si>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</si>
  <si>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</si>
  <si>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</si>
  <si>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</si>
  <si>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</si>
  <si>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</si>
  <si>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</si>
  <si>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</si>
  <si>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</si>
  <si>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</si>
  <si>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</si>
  <si>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</si>
  <si>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</si>
  <si>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</si>
  <si>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</si>
  <si>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</si>
  <si>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</si>
  <si>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</si>
  <si>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</si>
  <si>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</si>
  <si>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</si>
  <si>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</si>
  <si>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</si>
  <si>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</si>
  <si>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</si>
  <si>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</si>
  <si>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</si>
  <si>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</si>
  <si>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</si>
  <si>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</si>
  <si>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</si>
  <si>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</si>
  <si>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</si>
  <si>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</si>
  <si>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</si>
  <si>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</si>
  <si>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</si>
  <si>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</si>
  <si>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</si>
  <si>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</si>
  <si>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</si>
  <si>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</si>
  <si>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</si>
  <si>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</si>
  <si>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</si>
  <si>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</si>
  <si>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</si>
  <si>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</si>
  <si>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</si>
  <si>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</si>
  <si>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</si>
  <si>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</si>
  <si>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</si>
  <si>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</si>
  <si>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</si>
  <si>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</si>
  <si>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</si>
  <si>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</si>
  <si>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</si>
  <si>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</si>
  <si>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</si>
  <si>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</si>
  <si>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</si>
  <si>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</si>
  <si>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</si>
  <si>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</si>
  <si>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</si>
  <si>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</si>
  <si>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</si>
  <si>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</si>
  <si>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</si>
  <si>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</si>
  <si>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</si>
  <si>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</si>
  <si>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</si>
  <si>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</si>
  <si>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</si>
  <si>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</si>
  <si>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</si>
  <si>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</si>
  <si>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</si>
  <si>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</si>
  <si>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</si>
  <si>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</si>
  <si>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</si>
  <si>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</si>
  <si>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</si>
  <si>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</si>
  <si>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</si>
  <si>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</si>
  <si>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</si>
  <si>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</si>
  <si>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</si>
  <si>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</si>
  <si>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</si>
  <si>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</si>
  <si>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</si>
  <si>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</si>
  <si>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</si>
  <si>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</si>
  <si>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</si>
  <si>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</si>
  <si>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</si>
  <si>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</si>
  <si>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</si>
  <si>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</si>
  <si>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</si>
  <si>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</si>
  <si>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</si>
  <si>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</si>
  <si>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</si>
  <si>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</si>
  <si>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</si>
  <si>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</si>
  <si>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</si>
  <si>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</si>
  <si>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</si>
  <si>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</si>
  <si>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</si>
  <si>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</si>
  <si>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</si>
  <si>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</si>
  <si>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</si>
  <si>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</si>
  <si>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</si>
  <si>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</si>
  <si>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</si>
  <si>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</si>
  <si>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</si>
  <si>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</si>
  <si>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</si>
  <si>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</si>
  <si>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</si>
  <si>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</si>
  <si>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</si>
  <si>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</si>
  <si>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</si>
  <si>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</si>
  <si>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</si>
  <si>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</si>
  <si>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</si>
  <si>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</si>
  <si>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</si>
  <si>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</si>
  <si>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</si>
  <si>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</si>
  <si>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</si>
  <si>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</si>
  <si>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</si>
  <si>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</si>
  <si>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</si>
  <si>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</si>
  <si>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</si>
  <si>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</si>
  <si>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</si>
  <si>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</si>
  <si>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</si>
  <si>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</si>
  <si>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</si>
  <si>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</si>
  <si>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</si>
  <si>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</si>
  <si>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</si>
  <si>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</si>
  <si>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</si>
  <si>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</si>
  <si>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</si>
  <si>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</si>
  <si>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</si>
  <si>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</si>
  <si>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</si>
  <si>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</si>
  <si>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</si>
  <si>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</si>
  <si>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</si>
  <si>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</si>
  <si>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</si>
  <si>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</si>
  <si>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</si>
  <si>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</si>
  <si>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</si>
  <si>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</si>
  <si>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</si>
  <si>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</si>
  <si>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</si>
  <si>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</si>
  <si>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</si>
  <si>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</si>
  <si>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</si>
  <si>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</si>
  <si>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</si>
  <si>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</si>
  <si>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</si>
  <si>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</si>
  <si>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</si>
  <si>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</si>
  <si>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</si>
  <si>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</si>
  <si>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</si>
  <si>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</si>
  <si>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</si>
  <si>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</si>
  <si>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</si>
  <si>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</si>
  <si>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</si>
  <si>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</si>
  <si>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</si>
  <si>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</si>
  <si>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</si>
  <si>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</si>
  <si>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</si>
  <si>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</si>
  <si>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</si>
  <si>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</si>
  <si>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</si>
  <si>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</si>
  <si>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</si>
  <si>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</si>
  <si>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</si>
  <si>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</si>
  <si>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</si>
  <si>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</si>
  <si>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</si>
  <si>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</si>
  <si>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</si>
  <si>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</si>
  <si>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</si>
  <si>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</si>
  <si>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</si>
  <si>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</si>
  <si>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</si>
  <si>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</si>
  <si>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</si>
  <si>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</si>
  <si>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</si>
  <si>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</si>
  <si>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</si>
  <si>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</si>
  <si>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</si>
  <si>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</si>
  <si>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</si>
  <si>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</si>
  <si>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</si>
  <si>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</si>
  <si>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</si>
  <si>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</si>
  <si>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</si>
  <si>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</si>
  <si>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</si>
  <si>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</si>
  <si>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</si>
  <si>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</si>
  <si>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</si>
  <si>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</si>
  <si>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</si>
  <si>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</si>
  <si>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</si>
  <si>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</si>
  <si>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</si>
  <si>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</si>
  <si>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</si>
  <si>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</si>
  <si>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</si>
  <si>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</si>
  <si>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</si>
  <si>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</si>
  <si>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</si>
  <si>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</si>
  <si>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</si>
  <si>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</si>
  <si>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</si>
  <si>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</si>
  <si>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</si>
  <si>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</si>
  <si>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</si>
  <si>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</si>
  <si>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</si>
  <si>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</si>
  <si>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</si>
  <si>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</si>
  <si>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</si>
  <si>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</si>
  <si>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</si>
  <si>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</si>
  <si>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</si>
  <si>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</si>
  <si>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</si>
  <si>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</si>
  <si>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</si>
  <si>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</si>
  <si>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</si>
  <si>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</si>
  <si>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</si>
  <si>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</si>
  <si>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</si>
  <si>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</si>
  <si>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</si>
  <si>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</si>
  <si>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</si>
  <si>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</si>
  <si>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</si>
  <si>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</si>
  <si>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</si>
  <si>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</si>
  <si>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</si>
  <si>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</si>
  <si>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</si>
  <si>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</si>
  <si>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</si>
  <si>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</si>
  <si>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</si>
  <si>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</si>
  <si>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</si>
  <si>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</si>
  <si>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</si>
  <si>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</si>
  <si>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</si>
  <si>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</si>
  <si>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</si>
  <si>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</si>
  <si>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</si>
  <si>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</si>
  <si>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</si>
  <si>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</si>
  <si>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</si>
  <si>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</si>
  <si>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</si>
  <si>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</si>
  <si>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</si>
  <si>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</si>
  <si>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</si>
  <si>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</si>
  <si>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</si>
  <si>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</si>
  <si>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</si>
  <si>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</si>
  <si>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</si>
  <si>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</si>
  <si>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</si>
  <si>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</si>
  <si>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</si>
  <si>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</si>
  <si>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</si>
  <si>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</si>
  <si>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</si>
  <si>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</si>
  <si>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</si>
  <si>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</si>
  <si>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</si>
  <si>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</si>
  <si>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</si>
  <si>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</si>
  <si>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</si>
  <si>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</si>
  <si>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</si>
  <si>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</si>
  <si>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</si>
  <si>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</si>
  <si>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</si>
  <si>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</si>
  <si>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</si>
  <si>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</si>
  <si>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</si>
  <si>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</si>
  <si>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</si>
  <si>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</si>
  <si>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</si>
  <si>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</si>
  <si>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</si>
  <si>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</si>
  <si>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</si>
  <si>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</si>
  <si>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</si>
  <si>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</si>
  <si>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</si>
  <si>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</si>
  <si>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</si>
  <si>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</si>
  <si>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</si>
  <si>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</si>
  <si>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</si>
  <si>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</si>
  <si>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</si>
  <si>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</si>
  <si>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</si>
  <si>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</si>
  <si>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</si>
  <si>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</si>
  <si>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</si>
  <si>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</si>
  <si>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</si>
  <si>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</si>
  <si>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</si>
  <si>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</si>
  <si>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</si>
  <si>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</si>
  <si>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</si>
  <si>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</si>
  <si>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</si>
  <si>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</si>
  <si>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</si>
  <si>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</si>
  <si>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</si>
  <si>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</si>
  <si>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</si>
  <si>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</si>
  <si>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</si>
  <si>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</si>
  <si>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</si>
  <si>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</si>
  <si>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</si>
  <si>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</si>
  <si>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</si>
  <si>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</si>
  <si>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</si>
  <si>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</si>
  <si>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</si>
  <si>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</si>
  <si>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</si>
  <si>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</si>
  <si>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</si>
  <si>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</si>
  <si>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</si>
  <si>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</si>
  <si>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</si>
  <si>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</si>
  <si>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</si>
  <si>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</si>
  <si>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</si>
  <si>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</si>
  <si>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</si>
  <si>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</si>
  <si>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</si>
  <si>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</si>
  <si>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</si>
  <si>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</si>
  <si>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</si>
  <si>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</si>
  <si>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</si>
  <si>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</si>
  <si>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</si>
  <si>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</si>
  <si>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</si>
  <si>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</si>
  <si>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</si>
  <si>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</si>
  <si>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</si>
  <si>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</si>
  <si>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</si>
  <si>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</si>
  <si>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</si>
  <si>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</si>
  <si>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</si>
  <si>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</si>
  <si>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</si>
  <si>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</si>
  <si>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</si>
  <si>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</si>
  <si>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</si>
  <si>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</si>
  <si>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</si>
  <si>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</si>
  <si>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</si>
  <si>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</si>
  <si>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</si>
  <si>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</si>
  <si>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</si>
  <si>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</si>
  <si>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</si>
  <si>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</si>
  <si>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</si>
  <si>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</si>
  <si>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</si>
  <si>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</si>
  <si>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</si>
  <si>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</si>
  <si>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</si>
  <si>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</si>
  <si>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</si>
  <si>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</si>
  <si>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</si>
  <si>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</si>
  <si>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</si>
  <si>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</si>
  <si>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</si>
  <si>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</si>
  <si>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</si>
  <si>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</si>
  <si>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</si>
  <si>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</si>
  <si>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</si>
  <si>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</si>
  <si>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</si>
  <si>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</si>
  <si>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</si>
  <si>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</si>
  <si>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</si>
  <si>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</si>
  <si>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</si>
  <si>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</si>
  <si>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</si>
  <si>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</si>
  <si>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</si>
  <si>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</si>
  <si>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</si>
  <si>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</si>
  <si>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</si>
  <si>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</si>
  <si>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</si>
  <si>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</si>
  <si>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</si>
  <si>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</si>
  <si>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</si>
  <si>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</si>
  <si>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</si>
  <si>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</si>
  <si>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</si>
  <si>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</si>
  <si>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</si>
  <si>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</si>
  <si>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</si>
  <si>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</si>
  <si>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</si>
  <si>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</si>
  <si>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</si>
  <si>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</si>
  <si>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</si>
  <si>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</si>
  <si>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</si>
  <si>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</si>
  <si>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</si>
  <si>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</si>
  <si>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</si>
  <si>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</si>
  <si>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</si>
  <si>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</si>
  <si>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</si>
  <si>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</si>
  <si>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</si>
  <si>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</si>
  <si>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</si>
  <si>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</si>
  <si>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</si>
  <si>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</si>
  <si>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</si>
  <si>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</si>
  <si>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</si>
  <si>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</si>
  <si>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</si>
  <si>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</si>
  <si>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</si>
  <si>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</si>
  <si>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</si>
  <si>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</si>
  <si>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</si>
  <si>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</si>
  <si>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</si>
  <si>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</si>
  <si>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</si>
  <si>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</si>
  <si>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</si>
  <si>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</si>
  <si>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</si>
  <si>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</si>
  <si>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</si>
  <si>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</si>
  <si>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</si>
  <si>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</si>
  <si>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</si>
  <si>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</si>
  <si>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</si>
  <si>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</si>
  <si>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</si>
  <si>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</si>
  <si>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</si>
  <si>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</si>
  <si>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</si>
  <si>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</si>
  <si>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</si>
  <si>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</si>
  <si>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</si>
  <si>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</si>
  <si>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</si>
  <si>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</si>
  <si>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</si>
  <si>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</si>
  <si>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</si>
  <si>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</si>
  <si>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</si>
  <si>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</si>
  <si>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</si>
  <si>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</si>
  <si>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</si>
  <si>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</si>
  <si>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</si>
  <si>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</si>
  <si>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</si>
  <si>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</si>
  <si>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</si>
  <si>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</si>
  <si>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</si>
  <si>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</si>
  <si>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</si>
  <si>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</si>
  <si>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</si>
  <si>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</si>
  <si>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</si>
  <si>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</si>
  <si>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</si>
  <si>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</si>
  <si>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</si>
  <si>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</si>
  <si>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</si>
  <si>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</si>
  <si>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</si>
  <si>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</si>
  <si>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</si>
  <si>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</si>
  <si>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</si>
  <si>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</si>
  <si>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</si>
  <si>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</si>
  <si>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</si>
  <si>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</si>
  <si>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</si>
  <si>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</si>
  <si>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</si>
  <si>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</si>
  <si>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</si>
  <si>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</si>
  <si>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</si>
  <si>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</si>
  <si>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</si>
  <si>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</si>
  <si>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</si>
  <si>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</si>
  <si>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</si>
  <si>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</si>
  <si>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</si>
  <si>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</si>
  <si>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</si>
  <si>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</si>
  <si>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</si>
  <si>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</si>
  <si>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</si>
  <si>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</si>
  <si>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</si>
  <si>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</si>
  <si>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</si>
  <si>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</si>
  <si>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</si>
  <si>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</si>
  <si>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</si>
  <si>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</si>
  <si>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</si>
  <si>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</si>
  <si>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</si>
  <si>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</si>
  <si>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</si>
  <si>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</si>
  <si>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</si>
  <si>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</si>
  <si>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</si>
  <si>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</si>
  <si>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</si>
  <si>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</si>
  <si>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</si>
  <si>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</si>
  <si>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</si>
  <si>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</si>
  <si>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</si>
  <si>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</si>
  <si>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</si>
  <si>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</si>
  <si>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</si>
  <si>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</si>
  <si>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</si>
  <si>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</si>
  <si>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</si>
  <si>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</si>
  <si>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</si>
  <si>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</si>
  <si>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</si>
  <si>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</si>
  <si>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</si>
  <si>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</si>
  <si>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</si>
  <si>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</si>
  <si>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</si>
  <si>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</si>
  <si>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</si>
  <si>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</si>
  <si>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</si>
  <si>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</si>
  <si>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</si>
  <si>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</si>
  <si>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</si>
  <si>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</si>
  <si>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</si>
  <si>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</si>
  <si>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</si>
  <si>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</si>
  <si>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</si>
  <si>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</si>
  <si>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</si>
  <si>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</si>
  <si>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</si>
  <si>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</si>
  <si>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</si>
  <si>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</si>
  <si>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</si>
  <si>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</si>
  <si>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</si>
  <si>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</si>
  <si>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</si>
  <si>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</si>
  <si>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</si>
  <si>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</si>
  <si>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</si>
  <si>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</si>
  <si>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</si>
  <si>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</si>
  <si>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</si>
  <si>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</si>
  <si>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</si>
  <si>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</si>
  <si>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</si>
  <si>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</si>
  <si>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</si>
  <si>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</si>
  <si>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</si>
  <si>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</si>
  <si>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</si>
  <si>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</si>
  <si>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</si>
  <si>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</si>
  <si>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</si>
  <si>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</si>
  <si>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</si>
  <si>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</si>
  <si>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</si>
  <si>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</si>
  <si>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</si>
  <si>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</si>
  <si>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</si>
  <si>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</si>
  <si>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</si>
  <si>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</si>
  <si>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</si>
  <si>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</si>
  <si>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</si>
  <si>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</si>
  <si>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</si>
  <si>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</si>
  <si>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</si>
  <si>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</si>
  <si>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</si>
  <si>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</si>
  <si>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</si>
  <si>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</si>
  <si>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</si>
  <si>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</si>
  <si>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</si>
  <si>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</si>
  <si>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</si>
  <si>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</si>
  <si>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</si>
  <si>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</si>
  <si>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</si>
  <si>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</si>
  <si>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</si>
  <si>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</si>
  <si>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</si>
  <si>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</si>
  <si>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</si>
  <si>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</si>
  <si>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</si>
  <si>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</si>
  <si>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</si>
  <si>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</si>
  <si>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</si>
  <si>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</si>
  <si>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</si>
  <si>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</si>
  <si>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</si>
  <si>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</si>
  <si>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</si>
  <si>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</si>
  <si>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</si>
  <si>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</si>
  <si>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</si>
  <si>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</si>
  <si>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</si>
  <si>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</si>
  <si>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</si>
  <si>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</si>
  <si>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</si>
  <si>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</si>
  <si>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</si>
  <si>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</si>
  <si>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</si>
  <si>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</si>
  <si>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</si>
  <si>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</si>
  <si>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</si>
  <si>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</si>
  <si>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</si>
  <si>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</si>
  <si>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</si>
  <si>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</si>
  <si>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</si>
  <si>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</si>
  <si>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</si>
  <si>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</si>
  <si>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</si>
  <si>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</si>
  <si>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</si>
  <si>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</si>
  <si>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</si>
  <si>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</si>
  <si>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</si>
  <si>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</si>
  <si>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</si>
  <si>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</si>
  <si>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</si>
  <si>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</si>
  <si>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</si>
  <si>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</si>
  <si>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</si>
  <si>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</si>
  <si>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</si>
  <si>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</si>
  <si>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</si>
  <si>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</si>
  <si>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</si>
  <si>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</si>
  <si>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</si>
  <si>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</si>
  <si>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</si>
  <si>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</si>
  <si>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</si>
  <si>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</si>
  <si>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</si>
  <si>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</si>
  <si>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</si>
  <si>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</si>
  <si>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</si>
  <si>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</si>
  <si>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</si>
  <si>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</si>
  <si>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</si>
  <si>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</si>
  <si>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</si>
  <si>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</si>
  <si>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</si>
  <si>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</si>
  <si>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</si>
  <si>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</si>
  <si>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</si>
  <si>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</si>
  <si>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</si>
  <si>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</si>
  <si>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</si>
  <si>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</si>
  <si>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</si>
  <si>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</si>
  <si>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</si>
  <si>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</si>
  <si>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</si>
  <si>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</si>
  <si>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</si>
  <si>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</si>
  <si>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</si>
  <si>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</si>
  <si>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</si>
  <si>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</si>
  <si>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</si>
  <si>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</si>
  <si>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</si>
  <si>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</si>
  <si>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</si>
  <si>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</si>
  <si>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</si>
  <si>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</si>
  <si>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</si>
  <si>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</si>
  <si>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</si>
  <si>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</si>
  <si>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</si>
  <si>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</si>
  <si>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</si>
  <si>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</si>
  <si>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</si>
  <si>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</si>
  <si>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</si>
  <si>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</si>
  <si>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</si>
  <si>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</si>
  <si>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</si>
  <si>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</si>
  <si>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</si>
  <si>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</si>
  <si>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</si>
  <si>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</si>
  <si>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</si>
  <si>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</si>
  <si>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</si>
  <si>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</si>
  <si>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</si>
  <si>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</si>
  <si>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</si>
  <si>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</si>
  <si>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</si>
  <si>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</si>
  <si>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</si>
  <si>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</si>
  <si>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</si>
  <si>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</si>
  <si>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</si>
  <si>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</si>
  <si>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</si>
  <si>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</si>
  <si>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</si>
  <si>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</si>
  <si>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</si>
  <si>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</si>
  <si>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</si>
  <si>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</si>
  <si>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</si>
  <si>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</si>
  <si>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</si>
  <si>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</si>
  <si>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</si>
  <si>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</si>
  <si>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</si>
  <si>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</si>
  <si>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</si>
  <si>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</si>
  <si>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</si>
  <si>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</si>
  <si>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</si>
  <si>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</si>
  <si>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</si>
  <si>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</si>
  <si>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</si>
  <si>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</si>
  <si>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</si>
  <si>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</si>
  <si>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</si>
  <si>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</si>
  <si>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</si>
  <si>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</si>
  <si>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</si>
  <si>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</si>
  <si>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</si>
  <si>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</si>
  <si>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</si>
  <si>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</si>
  <si>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</si>
  <si>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</si>
  <si>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</si>
  <si>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</si>
  <si>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</si>
  <si>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</si>
  <si>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</si>
  <si>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</si>
  <si>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</si>
  <si>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</si>
  <si>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</si>
  <si>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</si>
  <si>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</si>
  <si>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</si>
  <si>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</si>
  <si>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</si>
  <si>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</si>
  <si>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</si>
  <si>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</si>
  <si>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</si>
  <si>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</si>
  <si>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</si>
  <si>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</si>
  <si>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</si>
  <si>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</si>
  <si>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</si>
  <si>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</si>
  <si>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</si>
  <si>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</si>
  <si>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</si>
  <si>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</si>
  <si>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</si>
  <si>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</si>
  <si>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</si>
  <si>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</si>
  <si>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</si>
  <si>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</si>
  <si>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</si>
  <si>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</si>
  <si>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</si>
  <si>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</si>
  <si>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</si>
  <si>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</si>
  <si>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</si>
  <si>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</si>
  <si>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</si>
  <si>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</si>
  <si>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</si>
  <si>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</si>
  <si>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</si>
  <si>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</si>
  <si>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</si>
  <si>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</si>
  <si>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</si>
  <si>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</si>
  <si>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</si>
  <si>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</si>
  <si>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</si>
  <si>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</si>
  <si>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</si>
  <si>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</si>
  <si>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</si>
  <si>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</si>
  <si>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</si>
  <si>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</si>
  <si>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</si>
  <si>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</si>
  <si>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</si>
  <si>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</si>
  <si>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</si>
  <si>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</si>
  <si>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</si>
  <si>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</si>
  <si>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</si>
  <si>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</si>
  <si>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</si>
  <si>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</si>
  <si>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</si>
  <si>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</si>
  <si>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</si>
  <si>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</si>
  <si>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</si>
  <si>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</si>
  <si>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</si>
  <si>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</si>
  <si>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</si>
  <si>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</si>
  <si>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</si>
  <si>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</si>
  <si>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</si>
  <si>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</si>
  <si>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</si>
  <si>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</si>
  <si>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</si>
  <si>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</si>
  <si>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</si>
  <si>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</si>
  <si>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</si>
  <si>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</si>
  <si>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</si>
  <si>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</si>
  <si>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</si>
  <si>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</si>
  <si>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</si>
  <si>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</si>
  <si>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</si>
  <si>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</si>
  <si>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</si>
  <si>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</si>
  <si>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</si>
  <si>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</si>
  <si>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</si>
  <si>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</si>
  <si>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</si>
  <si>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</si>
  <si>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</si>
  <si>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</si>
  <si>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</si>
  <si>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</si>
  <si>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</si>
  <si>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</si>
  <si>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</si>
  <si>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</si>
  <si>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</si>
  <si>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</si>
  <si>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</si>
  <si>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</si>
  <si>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</si>
  <si>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</si>
  <si>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</si>
  <si>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</si>
  <si>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</si>
  <si>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</si>
  <si>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</si>
  <si>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</si>
  <si>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</si>
  <si>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</si>
  <si>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</si>
  <si>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</si>
  <si>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</si>
  <si>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</si>
  <si>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</si>
  <si>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</si>
  <si>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</si>
  <si>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</si>
  <si>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</si>
  <si>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</si>
  <si>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</si>
  <si>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</si>
  <si>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</si>
  <si>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</si>
  <si>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</si>
  <si>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</si>
  <si>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</si>
  <si>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</si>
  <si>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</si>
  <si>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</si>
  <si>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</si>
  <si>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</si>
  <si>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</si>
  <si>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</si>
  <si>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</si>
  <si>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</si>
  <si>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</si>
  <si>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</si>
  <si>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</si>
  <si>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</si>
  <si>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</si>
  <si>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</si>
  <si>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</si>
  <si>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</si>
  <si>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</si>
  <si>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</si>
  <si>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</si>
  <si>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</si>
  <si>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</si>
  <si>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</si>
  <si>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</si>
  <si>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</si>
  <si>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</si>
  <si>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</si>
  <si>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</si>
  <si>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</si>
  <si>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</si>
  <si>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</si>
  <si>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</si>
  <si>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</si>
  <si>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</si>
  <si>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</si>
  <si>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</si>
  <si>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</si>
  <si>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</si>
  <si>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</si>
  <si>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</si>
  <si>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</si>
  <si>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</si>
  <si>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</si>
  <si>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</si>
  <si>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</si>
  <si>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</si>
  <si>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</si>
  <si>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</si>
  <si>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</si>
  <si>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</si>
  <si>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</si>
  <si>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</si>
  <si>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</si>
  <si>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</si>
  <si>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</si>
  <si>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</si>
  <si>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</si>
  <si>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</si>
  <si>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</si>
  <si>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</si>
  <si>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</si>
  <si>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</si>
  <si>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</si>
  <si>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</si>
  <si>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</si>
  <si>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</si>
  <si>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</si>
  <si>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</si>
  <si>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</si>
  <si>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</si>
  <si>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</si>
  <si>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</si>
  <si>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</si>
  <si>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</si>
  <si>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</si>
  <si>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</si>
  <si>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</si>
  <si>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</si>
  <si>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</si>
  <si>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</si>
  <si>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</si>
  <si>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</si>
  <si>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</si>
  <si>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</si>
  <si>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</si>
  <si>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</si>
  <si>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</si>
  <si>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</si>
  <si>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</si>
  <si>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</si>
  <si>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</si>
  <si>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</si>
  <si>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</si>
  <si>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</si>
  <si>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</si>
  <si>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</si>
  <si>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</si>
  <si>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</si>
  <si>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</si>
  <si>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</si>
  <si>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</si>
  <si>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</si>
  <si>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</si>
  <si>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</si>
  <si>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</si>
  <si>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</si>
  <si>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</si>
  <si>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</si>
  <si>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</si>
  <si>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</si>
  <si>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</si>
  <si>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</si>
  <si>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</si>
  <si>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</si>
  <si>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</si>
  <si>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</si>
  <si>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</si>
  <si>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</si>
  <si>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</si>
  <si>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</si>
  <si>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</si>
  <si>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</si>
  <si>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</si>
  <si>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</si>
  <si>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</si>
  <si>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</si>
  <si>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</si>
  <si>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</si>
  <si>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</si>
  <si>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</si>
  <si>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</si>
  <si>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</si>
  <si>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</si>
  <si>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</si>
  <si>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</si>
  <si>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</si>
  <si>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</si>
  <si>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</si>
  <si>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</si>
  <si>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</si>
  <si>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</si>
  <si>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</si>
  <si>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</si>
  <si>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</si>
  <si>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</si>
  <si>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</si>
  <si>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</si>
  <si>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</si>
  <si>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</si>
  <si>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</si>
  <si>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</si>
  <si>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</si>
  <si>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</si>
  <si>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</si>
  <si>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</si>
  <si>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</si>
  <si>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</si>
  <si>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</si>
  <si>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</si>
  <si>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</si>
  <si>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</si>
  <si>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</si>
  <si>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</si>
  <si>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</si>
  <si>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</si>
  <si>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</si>
  <si>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</si>
  <si>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</si>
  <si>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</si>
  <si>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</si>
  <si>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</si>
  <si>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</si>
  <si>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</si>
  <si>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</si>
  <si>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</si>
  <si>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</si>
  <si>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</si>
  <si>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</si>
  <si>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</si>
  <si>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</si>
  <si>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</si>
  <si>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</si>
  <si>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</si>
  <si>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</si>
  <si>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</si>
  <si>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</si>
  <si>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</si>
  <si>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</si>
  <si>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</si>
  <si>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</si>
  <si>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</si>
  <si>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</si>
  <si>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</si>
  <si>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</si>
  <si>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</si>
  <si>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</si>
  <si>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</si>
  <si>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</si>
  <si>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</si>
  <si>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</si>
  <si>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</si>
  <si>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</si>
  <si>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</si>
  <si>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</si>
  <si>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</si>
  <si>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</si>
  <si>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</si>
  <si>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</si>
  <si>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</si>
  <si>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</si>
  <si>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</si>
  <si>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</si>
  <si>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</si>
  <si>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</si>
  <si>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</si>
  <si>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</si>
  <si>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</si>
  <si>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</si>
  <si>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</si>
  <si>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</si>
  <si>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</si>
  <si>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</si>
  <si>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</si>
  <si>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</si>
  <si>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</si>
  <si>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</si>
  <si>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</si>
  <si>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</si>
  <si>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</si>
  <si>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</si>
  <si>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</si>
  <si>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</si>
  <si>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</si>
  <si>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</si>
  <si>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</si>
  <si>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</si>
  <si>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</si>
  <si>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</si>
  <si>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</si>
  <si>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</si>
  <si>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</si>
  <si>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</si>
  <si>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</si>
  <si>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</si>
  <si>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</si>
  <si>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</si>
  <si>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</si>
  <si>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</si>
  <si>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</si>
  <si>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</si>
  <si>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</si>
  <si>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</si>
  <si>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</si>
  <si>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</si>
  <si>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</si>
  <si>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</si>
  <si>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</si>
  <si>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</si>
  <si>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</si>
  <si>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</si>
  <si>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</si>
  <si>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</si>
  <si>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</si>
  <si>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</si>
  <si>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</si>
  <si>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</si>
  <si>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</si>
  <si>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</si>
  <si>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</si>
  <si>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</si>
  <si>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</si>
  <si>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</si>
  <si>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</si>
  <si>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</si>
  <si>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</si>
  <si>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</si>
  <si>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</si>
  <si>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</si>
  <si>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</si>
  <si>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</si>
  <si>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</si>
  <si>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</si>
  <si>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</si>
  <si>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</si>
  <si>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</si>
  <si>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</si>
  <si>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</si>
  <si>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</si>
  <si>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</si>
  <si>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</si>
  <si>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</si>
  <si>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</si>
  <si>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</si>
  <si>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</si>
  <si>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</si>
  <si>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</si>
  <si>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</si>
  <si>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</si>
  <si>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</si>
  <si>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</si>
  <si>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</si>
  <si>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</si>
  <si>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</si>
  <si>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</si>
  <si>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</si>
  <si>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</si>
  <si>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</si>
  <si>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</si>
  <si>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</si>
  <si>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</si>
  <si>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</si>
  <si>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</si>
  <si>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</si>
  <si>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</si>
  <si>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</si>
  <si>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</si>
  <si>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</si>
  <si>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</si>
  <si>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</si>
  <si>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</si>
  <si>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</si>
  <si>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</si>
  <si>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</si>
  <si>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</si>
  <si>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</si>
  <si>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</si>
  <si>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</si>
  <si>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</si>
  <si>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</si>
  <si>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</si>
  <si>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</si>
  <si>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</si>
  <si>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</si>
  <si>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</si>
  <si>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</si>
  <si>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</si>
  <si>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</si>
  <si>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</si>
  <si>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</si>
  <si>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</si>
  <si>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</si>
  <si>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</si>
  <si>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</si>
  <si>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</si>
  <si>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</si>
  <si>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</si>
  <si>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</si>
  <si>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</si>
  <si>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</si>
  <si>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</si>
  <si>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</si>
  <si>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</si>
  <si>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</si>
  <si>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</si>
  <si>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</si>
  <si>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</si>
  <si>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</si>
  <si>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</si>
  <si>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</si>
  <si>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</si>
  <si>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</si>
  <si>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</si>
  <si>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</si>
  <si>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</si>
  <si>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</si>
  <si>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</si>
  <si>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</si>
  <si>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</si>
  <si>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</si>
  <si>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</si>
  <si>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</si>
  <si>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</si>
  <si>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</si>
  <si>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</si>
  <si>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</si>
  <si>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</si>
  <si>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</si>
  <si>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</si>
  <si>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</si>
  <si>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</si>
  <si>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</si>
  <si>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</si>
  <si>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</si>
  <si>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</si>
  <si>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</si>
  <si>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</si>
  <si>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</si>
  <si>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</si>
  <si>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</si>
  <si>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</si>
  <si>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</si>
  <si>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</si>
  <si>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</si>
  <si>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</si>
  <si>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</si>
  <si>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</si>
  <si>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</si>
  <si>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</si>
  <si>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</si>
  <si>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</si>
  <si>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</si>
  <si>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</si>
  <si>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</si>
  <si>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</si>
  <si>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</si>
  <si>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</si>
  <si>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</si>
  <si>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</si>
  <si>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</si>
  <si>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</si>
  <si>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</si>
  <si>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</si>
  <si>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</si>
  <si>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</si>
  <si>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</si>
  <si>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</si>
  <si>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</si>
  <si>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</si>
  <si>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</si>
  <si>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</si>
  <si>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</si>
  <si>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</si>
  <si>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</si>
  <si>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</si>
  <si>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</si>
  <si>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</si>
  <si>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</si>
  <si>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</si>
  <si>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</si>
  <si>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</si>
  <si>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</si>
  <si>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</si>
  <si>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</si>
  <si>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</si>
  <si>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</si>
  <si>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</si>
  <si>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</si>
  <si>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</si>
  <si>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</si>
  <si>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</si>
  <si>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</si>
  <si>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</si>
  <si>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</si>
  <si>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</si>
  <si>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</si>
  <si>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</si>
  <si>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</si>
  <si>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</si>
  <si>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</si>
  <si>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</si>
  <si>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</si>
  <si>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</si>
  <si>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</si>
  <si>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</si>
  <si>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</si>
  <si>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</si>
  <si>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</si>
  <si>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</si>
  <si>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</si>
  <si>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</si>
  <si>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</si>
  <si>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</si>
  <si>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</si>
  <si>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</si>
  <si>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</si>
  <si>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</si>
  <si>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</si>
  <si>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</si>
  <si>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</si>
  <si>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</si>
  <si>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</si>
  <si>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</si>
  <si>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</si>
  <si>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</si>
  <si>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</si>
  <si>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</si>
  <si>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</si>
  <si>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</si>
  <si>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</si>
  <si>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</si>
  <si>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</si>
  <si>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</si>
  <si>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</si>
  <si>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</si>
  <si>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</si>
  <si>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</si>
  <si>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</si>
  <si>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</si>
  <si>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</si>
  <si>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</si>
  <si>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</si>
  <si>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</si>
  <si>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</si>
  <si>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</si>
  <si>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</si>
  <si>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</si>
  <si>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</si>
  <si>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</si>
  <si>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</si>
  <si>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</si>
  <si>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</si>
  <si>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</si>
  <si>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</si>
  <si>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</si>
  <si>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</si>
  <si>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</si>
  <si>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</si>
  <si>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</si>
  <si>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</si>
  <si>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</si>
  <si>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</si>
  <si>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</si>
  <si>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</si>
  <si>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</si>
  <si>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</si>
  <si>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</si>
  <si>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</si>
  <si>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</si>
  <si>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</si>
  <si>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</si>
  <si>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</si>
  <si>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</si>
  <si>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</si>
  <si>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</si>
  <si>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</si>
  <si>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</si>
  <si>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</si>
  <si>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</si>
  <si>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</si>
  <si>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</si>
  <si>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</si>
  <si>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</si>
  <si>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</si>
  <si>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</si>
  <si>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</si>
  <si>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</si>
  <si>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</si>
  <si>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</si>
  <si>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</si>
  <si>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</si>
  <si>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</si>
  <si>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</si>
  <si>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</si>
  <si>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</si>
  <si>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</si>
  <si>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</si>
  <si>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</si>
  <si>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</si>
  <si>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</si>
  <si>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</si>
  <si>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</si>
  <si>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</si>
  <si>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</si>
  <si>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</si>
  <si>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</si>
  <si>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</si>
  <si>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</si>
  <si>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</si>
  <si>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</si>
  <si>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</si>
  <si>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</si>
  <si>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</si>
  <si>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</si>
  <si>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</si>
  <si>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</si>
  <si>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</si>
  <si>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</si>
  <si>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</si>
  <si>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</si>
  <si>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</si>
  <si>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</si>
  <si>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</si>
  <si>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</si>
  <si>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</si>
  <si>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</si>
  <si>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</si>
  <si>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</si>
  <si>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</si>
  <si>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</si>
  <si>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</si>
  <si>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</si>
  <si>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</si>
  <si>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</si>
  <si>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</si>
  <si>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</si>
  <si>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</si>
  <si>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</si>
  <si>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</si>
  <si>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</si>
  <si>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</si>
  <si>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</si>
  <si>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</si>
  <si>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</si>
  <si>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</si>
  <si>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</si>
  <si>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</si>
  <si>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</si>
  <si>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</si>
  <si>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</si>
  <si>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</si>
  <si>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</si>
  <si>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</si>
  <si>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</si>
  <si>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</si>
  <si>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</si>
  <si>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</si>
  <si>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</si>
  <si>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</si>
  <si>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</si>
  <si>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</si>
  <si>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</si>
  <si>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</si>
  <si>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</si>
  <si>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</si>
  <si>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</si>
  <si>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</si>
  <si>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</si>
  <si>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</si>
  <si>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</si>
  <si>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</si>
  <si>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</si>
  <si>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</si>
  <si>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</si>
  <si>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</si>
  <si>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</si>
  <si>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</si>
  <si>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</si>
  <si>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</si>
  <si>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</si>
  <si>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</si>
  <si>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</si>
  <si>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</si>
  <si>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</si>
  <si>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</si>
  <si>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</si>
  <si>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</si>
  <si>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</si>
  <si>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</si>
  <si>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</si>
  <si>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</si>
  <si>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</si>
  <si>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</si>
  <si>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</si>
  <si>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</si>
  <si>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</si>
  <si>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</si>
  <si>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</si>
  <si>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</si>
  <si>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</si>
  <si>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</si>
  <si>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</si>
  <si>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</si>
  <si>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</si>
  <si>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</si>
  <si>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</si>
  <si>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</si>
  <si>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</si>
  <si>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</si>
  <si>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</si>
  <si>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</si>
  <si>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</si>
  <si>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</si>
  <si>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</si>
  <si>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</si>
  <si>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</si>
  <si>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</si>
  <si>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</si>
  <si>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</si>
  <si>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</si>
  <si>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</si>
  <si>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</si>
  <si>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</si>
  <si>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</si>
  <si>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</si>
  <si>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</si>
  <si>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</si>
  <si>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</si>
  <si>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</si>
  <si>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</si>
  <si>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</si>
  <si>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</si>
  <si>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</si>
  <si>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</si>
  <si>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</si>
  <si>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</si>
  <si>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</si>
  <si>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</si>
  <si>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</si>
  <si>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</si>
  <si>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</si>
  <si>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</si>
  <si>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</si>
  <si>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</si>
  <si>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</si>
  <si>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</si>
  <si>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</si>
  <si>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</si>
  <si>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</si>
  <si>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</si>
  <si>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</si>
  <si>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</si>
  <si>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</si>
  <si>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</si>
  <si>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</si>
  <si>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</si>
  <si>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</si>
  <si>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</si>
  <si>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</si>
  <si>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</si>
  <si>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</si>
  <si>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</si>
  <si>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</si>
  <si>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</si>
  <si>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</si>
  <si>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</si>
  <si>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</si>
  <si>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</si>
  <si>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</si>
  <si>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</si>
  <si>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</si>
  <si>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</si>
  <si>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</si>
  <si>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</si>
  <si>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</si>
  <si>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</si>
  <si>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</si>
  <si>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</si>
  <si>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</si>
  <si>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</si>
  <si>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</si>
  <si>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</si>
  <si>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</si>
  <si>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</si>
  <si>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</si>
  <si>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</si>
  <si>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</si>
  <si>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</si>
  <si>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</si>
  <si>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</si>
  <si>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</si>
  <si>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</si>
  <si>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</si>
  <si>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</si>
  <si>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</si>
  <si>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</si>
  <si>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</si>
  <si>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</si>
  <si>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</si>
  <si>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</si>
  <si>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</si>
  <si>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</si>
  <si>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</si>
  <si>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</si>
  <si>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</si>
  <si>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</si>
  <si>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</si>
  <si>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</si>
  <si>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</si>
  <si>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</si>
  <si>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</si>
  <si>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</si>
  <si>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</si>
  <si>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</si>
  <si>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</si>
  <si>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</si>
  <si>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</si>
  <si>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</si>
  <si>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</si>
  <si>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</si>
  <si>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</si>
  <si>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</si>
  <si>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</si>
  <si>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</si>
  <si>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</si>
  <si>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</si>
  <si>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</si>
  <si>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</si>
  <si>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</si>
  <si>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</si>
  <si>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</si>
  <si>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</si>
  <si>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</si>
  <si>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</si>
  <si>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</si>
  <si>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</si>
  <si>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</si>
  <si>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</si>
  <si>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</si>
  <si>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</si>
  <si>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</si>
  <si>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</si>
  <si>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</si>
  <si>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</si>
  <si>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</si>
  <si>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</si>
  <si>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</si>
  <si>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</si>
  <si>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</si>
  <si>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</si>
  <si>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</si>
  <si>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</si>
  <si>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</si>
  <si>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</si>
  <si>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</si>
  <si>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</si>
  <si>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</si>
  <si>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</si>
  <si>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</si>
  <si>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</si>
  <si>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</si>
  <si>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</si>
  <si>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</si>
  <si>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</si>
  <si>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</si>
  <si>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</si>
  <si>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</si>
  <si>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</si>
  <si>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</si>
  <si>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</si>
  <si>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</si>
  <si>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</si>
  <si>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</si>
  <si>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</si>
  <si>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</si>
  <si>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</si>
  <si>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</si>
  <si>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</si>
  <si>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</si>
  <si>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</si>
  <si>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</si>
  <si>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</si>
  <si>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</si>
  <si>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</si>
  <si>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</si>
  <si>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</si>
  <si>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</si>
  <si>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</si>
  <si>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</si>
  <si>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</si>
  <si>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</si>
  <si>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</si>
  <si>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</si>
  <si>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</si>
  <si>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</si>
  <si>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</si>
  <si>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</si>
  <si>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</si>
  <si>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</si>
  <si>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</si>
  <si>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</si>
  <si>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</si>
  <si>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</si>
  <si>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</si>
  <si>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</si>
  <si>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</si>
  <si>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</si>
  <si>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</si>
  <si>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</si>
  <si>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</si>
  <si>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</si>
  <si>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</si>
  <si>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</si>
  <si>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</si>
  <si>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</si>
  <si>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</si>
  <si>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</si>
  <si>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</si>
  <si>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</si>
  <si>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</si>
  <si>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</si>
  <si>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</si>
  <si>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</si>
  <si>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</si>
  <si>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</si>
  <si>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</si>
  <si>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</si>
  <si>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</si>
  <si>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</si>
  <si>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</si>
  <si>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</si>
  <si>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</si>
  <si>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</si>
  <si>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</si>
  <si>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</si>
  <si>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</si>
  <si>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</si>
  <si>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</si>
  <si>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</si>
  <si>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</si>
  <si>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</si>
  <si>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</si>
  <si>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</si>
  <si>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</si>
  <si>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</si>
  <si>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</si>
  <si>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</si>
  <si>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</si>
  <si>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</si>
  <si>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</si>
  <si>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</si>
  <si>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</si>
  <si>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</si>
  <si>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</si>
  <si>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</si>
  <si>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</si>
  <si>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</si>
  <si>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</si>
  <si>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</si>
  <si>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</si>
  <si>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</si>
  <si>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</si>
  <si>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</si>
  <si>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</si>
  <si>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</si>
  <si>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</si>
  <si>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</si>
  <si>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</si>
  <si>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</si>
  <si>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</si>
  <si>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</si>
  <si>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</si>
  <si>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</si>
  <si>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</si>
  <si>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</si>
  <si>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</si>
  <si>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</si>
  <si>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</si>
  <si>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</si>
  <si>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</si>
  <si>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</si>
  <si>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</si>
  <si>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</si>
  <si>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</si>
  <si>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</si>
  <si>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</si>
  <si>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</si>
  <si>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</si>
  <si>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</si>
  <si>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</si>
  <si>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</si>
  <si>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</si>
  <si>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</si>
  <si>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</si>
  <si>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</si>
  <si>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</si>
  <si>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</si>
  <si>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</si>
  <si>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</si>
  <si>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</si>
  <si>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</si>
  <si>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</si>
  <si>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</si>
  <si>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</si>
  <si>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</si>
  <si>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</si>
  <si>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</si>
  <si>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</si>
  <si>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</si>
  <si>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</si>
  <si>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</si>
  <si>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</si>
  <si>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</si>
  <si>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</si>
  <si>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</si>
  <si>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</si>
  <si>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</si>
  <si>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</si>
  <si>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</si>
  <si>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</si>
  <si>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</si>
  <si>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</si>
  <si>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</si>
  <si>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</si>
  <si>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</si>
  <si>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</si>
  <si>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</si>
  <si>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</si>
  <si>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</si>
  <si>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</si>
  <si>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</si>
  <si>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</si>
  <si>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</si>
  <si>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</si>
  <si>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</si>
  <si>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</si>
  <si>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</si>
  <si>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</si>
  <si>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</si>
  <si>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</si>
  <si>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</si>
  <si>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</si>
  <si>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</si>
  <si>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</si>
  <si>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</si>
  <si>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</si>
  <si>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</si>
  <si>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</si>
  <si>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</si>
  <si>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</si>
  <si>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</si>
  <si>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</si>
  <si>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</si>
  <si>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</si>
  <si>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</si>
  <si>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</si>
  <si>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</si>
  <si>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</si>
  <si>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</si>
  <si>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</si>
  <si>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</si>
  <si>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</si>
  <si>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</si>
  <si>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</si>
  <si>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</si>
  <si>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</si>
  <si>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</si>
  <si>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</si>
  <si>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</si>
  <si>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</si>
  <si>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</si>
  <si>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</si>
  <si>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</si>
  <si>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</si>
  <si>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</si>
  <si>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</si>
  <si>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</si>
  <si>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</si>
  <si>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</si>
  <si>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</si>
  <si>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</si>
  <si>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</si>
  <si>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</si>
  <si>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</si>
  <si>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</si>
  <si>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</si>
  <si>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</si>
  <si>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</si>
  <si>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</si>
  <si>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</si>
  <si>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</si>
  <si>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</si>
  <si>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</si>
  <si>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</si>
  <si>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</si>
  <si>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</si>
  <si>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</si>
  <si>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</si>
  <si>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</si>
  <si>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</si>
  <si>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</si>
  <si>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</si>
  <si>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</si>
  <si>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</si>
  <si>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</si>
  <si>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</si>
  <si>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</si>
  <si>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</si>
  <si>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</si>
  <si>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</si>
  <si>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</si>
  <si>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</si>
  <si>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</si>
  <si>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</si>
  <si>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</si>
  <si>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</si>
  <si>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</si>
  <si>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</si>
  <si>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</si>
  <si>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</si>
  <si>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</si>
  <si>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</si>
  <si>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</si>
  <si>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</si>
  <si>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</si>
  <si>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</si>
  <si>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</si>
  <si>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</si>
  <si>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</si>
  <si>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</si>
  <si>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</si>
  <si>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</si>
  <si>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</si>
  <si>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</si>
  <si>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</si>
  <si>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</si>
  <si>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</si>
  <si>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</si>
  <si>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</si>
  <si>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</si>
  <si>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</si>
  <si>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</si>
  <si>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</si>
  <si>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</si>
  <si>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</si>
  <si>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</si>
  <si>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</si>
  <si>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</si>
  <si>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</si>
  <si>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</si>
  <si>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</si>
  <si>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</si>
  <si>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</si>
  <si>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</si>
  <si>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</si>
  <si>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</si>
  <si>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</si>
  <si>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</si>
  <si>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</si>
  <si>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</si>
  <si>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</si>
  <si>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</si>
  <si>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</si>
  <si>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</si>
  <si>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</si>
  <si>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</si>
  <si>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</si>
  <si>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</si>
  <si>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</si>
  <si>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</si>
  <si>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</si>
  <si>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</si>
  <si>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</si>
  <si>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</si>
  <si>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</si>
  <si>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</si>
  <si>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</si>
  <si>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</si>
  <si>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</si>
  <si>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</si>
  <si>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</si>
  <si>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</si>
  <si>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</si>
  <si>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</si>
  <si>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</si>
  <si>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</si>
  <si>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</si>
  <si>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</si>
  <si>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</si>
  <si>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</si>
  <si>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</si>
  <si>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</si>
  <si>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</si>
  <si>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</si>
  <si>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</si>
  <si>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</si>
  <si>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</si>
  <si>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</si>
  <si>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</si>
  <si>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</si>
  <si>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</si>
  <si>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</si>
  <si>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</si>
  <si>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</si>
  <si>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</si>
  <si>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</si>
  <si>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</si>
  <si>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</si>
  <si>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</si>
  <si>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</si>
  <si>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</si>
  <si>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</si>
  <si>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</si>
  <si>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</si>
  <si>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</si>
  <si>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</si>
  <si>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</si>
  <si>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</si>
  <si>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</si>
  <si>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</si>
  <si>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</si>
  <si>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</si>
  <si>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</si>
  <si>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</si>
  <si>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</si>
  <si>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</si>
  <si>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</si>
  <si>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</si>
  <si>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</si>
  <si>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</si>
  <si>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</si>
  <si>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</si>
  <si>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</si>
  <si>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</si>
  <si>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</si>
  <si>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</si>
  <si>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</si>
  <si>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</si>
  <si>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</si>
  <si>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</si>
  <si>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</si>
  <si>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</si>
  <si>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</si>
  <si>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</si>
  <si>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</si>
  <si>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</si>
  <si>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</si>
  <si>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</si>
  <si>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</si>
  <si>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</si>
  <si>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</si>
  <si>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</si>
  <si>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</si>
  <si>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</si>
  <si>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</si>
  <si>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</si>
  <si>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</si>
  <si>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</si>
  <si>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</si>
  <si>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</si>
  <si>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</si>
  <si>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</si>
  <si>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</si>
  <si>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</si>
  <si>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</si>
  <si>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</si>
  <si>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</si>
  <si>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</si>
  <si>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</si>
  <si>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</si>
  <si>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</si>
  <si>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</si>
  <si>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</si>
  <si>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</si>
  <si>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</si>
  <si>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</si>
  <si>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</si>
  <si>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</si>
  <si>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</si>
  <si>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</si>
  <si>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</si>
  <si>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</si>
  <si>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</si>
  <si>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</si>
  <si>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</si>
  <si>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</si>
  <si>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</si>
  <si>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</si>
  <si>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</si>
  <si>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</si>
  <si>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</si>
  <si>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</si>
  <si>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</si>
  <si>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</si>
  <si>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</si>
  <si>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</si>
  <si>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</si>
  <si>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</si>
  <si>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</si>
  <si>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</si>
  <si>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</si>
  <si>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</si>
  <si>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</si>
  <si>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</si>
  <si>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</si>
  <si>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</si>
  <si>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</si>
  <si>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</si>
  <si>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</si>
  <si>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</si>
  <si>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</si>
  <si>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</si>
  <si>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</si>
  <si>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</si>
  <si>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</si>
  <si>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</si>
  <si>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</si>
  <si>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</si>
  <si>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</si>
  <si>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</si>
  <si>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</si>
  <si>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</si>
  <si>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</si>
  <si>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</si>
  <si>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</si>
  <si>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</si>
  <si>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</si>
  <si>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</si>
  <si>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</si>
  <si>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</si>
  <si>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</si>
  <si>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</si>
  <si>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</si>
  <si>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</si>
  <si>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</si>
  <si>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</si>
  <si>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</si>
  <si>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</si>
  <si>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</si>
  <si>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</si>
  <si>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</si>
  <si>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</si>
  <si>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</si>
  <si>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</si>
  <si>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</si>
  <si>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</si>
  <si>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</si>
  <si>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</si>
  <si>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</si>
  <si>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</si>
  <si>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</si>
  <si>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</si>
  <si>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</si>
  <si>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</si>
  <si>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</si>
  <si>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</si>
  <si>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</si>
  <si>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</si>
  <si>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</si>
  <si>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</si>
  <si>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</si>
  <si>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</si>
  <si>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</si>
  <si>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</si>
  <si>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</si>
  <si>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</si>
  <si>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</si>
  <si>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</si>
  <si>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</si>
  <si>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</si>
  <si>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</si>
  <si>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</si>
  <si>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</si>
  <si>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</si>
  <si>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</si>
  <si>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</si>
  <si>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</si>
  <si>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</si>
  <si>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</si>
  <si>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</si>
  <si>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</si>
  <si>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</si>
  <si>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</si>
  <si>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</si>
  <si>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</si>
  <si>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</si>
  <si>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</si>
  <si>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</si>
  <si>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</si>
  <si>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</si>
  <si>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</si>
  <si>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</si>
  <si>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</si>
  <si>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</si>
  <si>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</si>
  <si>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</si>
  <si>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</si>
  <si>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</si>
  <si>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</si>
  <si>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</si>
  <si>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</si>
  <si>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</si>
  <si>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</si>
  <si>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</si>
  <si>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</si>
  <si>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</si>
  <si>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</si>
  <si>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</si>
  <si>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</si>
  <si>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</si>
  <si>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</si>
  <si>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</si>
  <si>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</si>
  <si>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</si>
  <si>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</si>
  <si>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</si>
  <si>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</si>
  <si>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</si>
  <si>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</si>
  <si>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</si>
  <si>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</si>
  <si>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</si>
  <si>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</si>
  <si>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</si>
  <si>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</si>
  <si>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</si>
  <si>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</si>
  <si>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</si>
  <si>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</si>
  <si>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</si>
  <si>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</si>
  <si>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</si>
  <si>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</si>
  <si>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</si>
  <si>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</si>
  <si>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</si>
  <si>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</si>
  <si>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</si>
  <si>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</si>
  <si>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</si>
  <si>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</si>
  <si>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</si>
  <si>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</si>
  <si>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</si>
  <si>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</si>
  <si>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</si>
  <si>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</si>
  <si>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</si>
  <si>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</si>
  <si>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</si>
  <si>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</si>
  <si>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</si>
  <si>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</si>
  <si>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</si>
  <si>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</si>
  <si>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</si>
  <si>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</si>
  <si>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</si>
  <si>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</si>
  <si>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</si>
  <si>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</si>
  <si>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</si>
  <si>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</si>
  <si>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</si>
  <si>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</si>
  <si>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</si>
  <si>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</si>
  <si>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</si>
  <si>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</si>
  <si>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</si>
  <si>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</si>
  <si>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</si>
  <si>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</si>
  <si>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</si>
  <si>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</si>
  <si>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</si>
  <si>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</si>
  <si>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</si>
  <si>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</si>
  <si>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</si>
  <si>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</si>
  <si>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</si>
  <si>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</si>
  <si>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</si>
  <si>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</si>
  <si>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</si>
  <si>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</si>
  <si>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</si>
  <si>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</si>
  <si>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</si>
  <si>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</si>
  <si>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</si>
  <si>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</si>
  <si>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</si>
  <si>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</si>
  <si>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</si>
  <si>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</si>
  <si>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</si>
  <si>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</si>
  <si>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</si>
  <si>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</si>
  <si>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</si>
  <si>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</si>
  <si>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</si>
  <si>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</si>
  <si>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</si>
  <si>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</si>
  <si>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</si>
  <si>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</si>
  <si>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</si>
  <si>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</si>
  <si>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</si>
  <si>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</si>
  <si>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</si>
  <si>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</si>
  <si>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</si>
  <si>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</si>
  <si>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</si>
  <si>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</si>
  <si>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</si>
  <si>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</si>
  <si>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</si>
  <si>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</si>
  <si>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</si>
  <si>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</si>
  <si>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</si>
  <si>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</si>
  <si>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</si>
  <si>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</si>
  <si>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</si>
  <si>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</si>
  <si>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</si>
  <si>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</si>
  <si>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</si>
  <si>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</si>
  <si>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</si>
  <si>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</si>
  <si>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</si>
  <si>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</si>
  <si>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</si>
  <si>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</si>
  <si>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</si>
  <si>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</si>
  <si>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</si>
  <si>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</si>
  <si>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</si>
  <si>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</si>
  <si>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</si>
  <si>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</si>
  <si>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</si>
  <si>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</si>
  <si>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</si>
  <si>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</si>
  <si>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</si>
  <si>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</si>
  <si>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</si>
  <si>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</si>
  <si>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</si>
  <si>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</si>
  <si>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</si>
  <si>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</si>
  <si>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</si>
  <si>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</si>
  <si>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</si>
  <si>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</si>
  <si>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</si>
  <si>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</si>
  <si>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</si>
  <si>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</si>
  <si>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</si>
  <si>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</si>
  <si>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</si>
  <si>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</si>
  <si>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</si>
  <si>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</si>
  <si>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</si>
  <si>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</si>
  <si>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</si>
  <si>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</si>
  <si>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</si>
  <si>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</si>
  <si>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</si>
  <si>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</si>
  <si>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</si>
  <si>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</si>
  <si>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</si>
  <si>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</si>
  <si>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</si>
  <si>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</si>
  <si>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</si>
  <si>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</si>
  <si>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</si>
  <si>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</si>
  <si>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</si>
  <si>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</si>
  <si>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</si>
  <si>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</si>
  <si>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</si>
  <si>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</si>
  <si>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</si>
  <si>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</si>
  <si>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</si>
  <si>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</si>
  <si>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</si>
  <si>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</si>
  <si>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</si>
  <si>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</si>
  <si>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</si>
  <si>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</si>
  <si>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</si>
  <si>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</si>
  <si>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</si>
  <si>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</si>
  <si>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</si>
  <si>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</si>
  <si>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</si>
  <si>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</si>
  <si>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</si>
  <si>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</si>
  <si>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</si>
  <si>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</si>
  <si>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</si>
  <si>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</si>
  <si>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</si>
  <si>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</si>
  <si>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</si>
  <si>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</si>
  <si>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</si>
  <si>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</si>
  <si>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</si>
  <si>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</si>
  <si>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</si>
  <si>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</si>
  <si>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</si>
  <si>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</si>
  <si>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</si>
  <si>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</si>
  <si>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</si>
  <si>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</si>
  <si>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</si>
  <si>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</si>
  <si>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</si>
  <si>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</si>
  <si>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</si>
  <si>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</si>
  <si>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</si>
  <si>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</si>
  <si>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</si>
  <si>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</si>
  <si>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</si>
  <si>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</si>
  <si>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</si>
  <si>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</si>
  <si>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</si>
  <si>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</si>
  <si>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</si>
  <si>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</si>
  <si>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</si>
  <si>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</si>
  <si>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</si>
  <si>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</si>
  <si>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</si>
  <si>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</si>
  <si>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</si>
  <si>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</si>
  <si>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</si>
  <si>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</si>
  <si>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</si>
  <si>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</si>
  <si>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</si>
  <si>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</si>
  <si>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</si>
  <si>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</si>
  <si>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</si>
  <si>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</si>
  <si>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</si>
  <si>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</si>
  <si>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</si>
  <si>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</si>
  <si>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</si>
  <si>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</si>
  <si>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</si>
  <si>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</si>
  <si>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</si>
  <si>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</si>
  <si>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</si>
  <si>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</si>
  <si>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</si>
  <si>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</si>
  <si>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</si>
  <si>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</si>
  <si>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</si>
  <si>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</si>
  <si>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</si>
  <si>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</si>
  <si>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</si>
  <si>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</si>
  <si>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</si>
  <si>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</si>
  <si>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</si>
  <si>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</si>
  <si>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</si>
  <si>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</si>
  <si>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</si>
  <si>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</si>
  <si>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</si>
  <si>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</si>
  <si>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</si>
  <si>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</si>
  <si>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</si>
  <si>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</si>
  <si>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</si>
  <si>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</si>
  <si>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</si>
  <si>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</si>
  <si>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</si>
  <si>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</si>
  <si>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</si>
  <si>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</si>
  <si>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</si>
  <si>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</si>
  <si>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</si>
  <si>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</si>
  <si>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</si>
  <si>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</si>
  <si>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</si>
  <si>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</si>
  <si>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</si>
  <si>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</si>
  <si>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</si>
  <si>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</si>
  <si>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</si>
  <si>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</si>
  <si>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</si>
  <si>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</si>
  <si>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</si>
  <si>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</si>
  <si>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</si>
  <si>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</si>
  <si>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</si>
  <si>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</si>
  <si>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</si>
  <si>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</si>
  <si>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</si>
  <si>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</si>
  <si>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</si>
  <si>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</si>
  <si>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</si>
  <si>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</si>
  <si>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</si>
  <si>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</si>
  <si>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</si>
  <si>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</si>
  <si>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</si>
  <si>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</si>
  <si>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</si>
  <si>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</si>
  <si>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</si>
  <si>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</si>
  <si>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</si>
  <si>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</si>
  <si>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</si>
  <si>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</si>
  <si>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</si>
  <si>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</si>
  <si>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</si>
  <si>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</si>
  <si>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</si>
  <si>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</si>
  <si>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</si>
  <si>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</si>
  <si>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</si>
  <si>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</si>
  <si>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</si>
  <si>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</si>
  <si>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</si>
  <si>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</si>
  <si>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</si>
  <si>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</si>
  <si>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</si>
  <si>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</si>
  <si>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</si>
  <si>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</si>
  <si>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</si>
  <si>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</si>
  <si>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</si>
  <si>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</si>
  <si>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</si>
  <si>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</si>
  <si>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</si>
  <si>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</si>
  <si>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</si>
  <si>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</si>
  <si>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</si>
  <si>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</si>
  <si>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</si>
  <si>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</si>
  <si>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</si>
  <si>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</si>
  <si>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</si>
  <si>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</si>
  <si>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</si>
  <si>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</si>
  <si>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</si>
  <si>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</si>
  <si>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</si>
  <si>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</si>
  <si>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</si>
  <si>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</si>
  <si>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</si>
  <si>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</si>
  <si>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</si>
  <si>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</si>
  <si>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</si>
  <si>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</si>
  <si>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</si>
  <si>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</si>
  <si>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</si>
  <si>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</si>
  <si>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</si>
  <si>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</si>
  <si>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</si>
  <si>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</si>
  <si>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</si>
  <si>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</si>
  <si>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</si>
  <si>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</si>
  <si>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</si>
  <si>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</si>
  <si>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</si>
  <si>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</si>
  <si>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</si>
  <si>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</si>
  <si>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</si>
  <si>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</si>
  <si>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</si>
  <si>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</si>
  <si>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</si>
  <si>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</si>
  <si>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</si>
  <si>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</si>
  <si>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</si>
  <si>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</si>
  <si>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</si>
  <si>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</si>
  <si>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</si>
  <si>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</si>
  <si>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</si>
  <si>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</si>
  <si>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</si>
  <si>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</si>
  <si>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</si>
  <si>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</si>
  <si>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</si>
  <si>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</si>
  <si>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</si>
  <si>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</si>
  <si>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</si>
  <si>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</si>
  <si>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</si>
  <si>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</si>
  <si>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</si>
  <si>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</si>
  <si>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</si>
  <si>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</si>
  <si>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</si>
  <si>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</si>
  <si>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</si>
  <si>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</si>
  <si>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</si>
  <si>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</si>
  <si>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</si>
  <si>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</si>
  <si>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</si>
  <si>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</si>
  <si>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</si>
  <si>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</si>
  <si>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</si>
  <si>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</si>
  <si>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</si>
  <si>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</si>
  <si>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</si>
  <si>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</si>
  <si>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</si>
  <si>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</si>
  <si>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</si>
  <si>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</si>
  <si>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</si>
  <si>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</si>
  <si>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</si>
  <si>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</si>
  <si>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</si>
  <si>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</si>
  <si>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</si>
  <si>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</si>
  <si>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</si>
  <si>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</si>
  <si>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</si>
  <si>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</si>
  <si>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</si>
  <si>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</si>
  <si>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</si>
  <si>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</si>
  <si>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</si>
  <si>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</si>
  <si>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</si>
  <si>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</si>
  <si>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</si>
  <si>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</si>
  <si>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</si>
  <si>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</si>
  <si>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</si>
  <si>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</si>
  <si>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</si>
  <si>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</si>
  <si>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</si>
  <si>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</si>
  <si>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</si>
  <si>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</si>
  <si>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</si>
  <si>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</si>
  <si>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</si>
  <si>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</si>
  <si>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</si>
  <si>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</si>
  <si>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</si>
  <si>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</si>
  <si>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</si>
  <si>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</si>
  <si>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</si>
  <si>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</si>
  <si>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</si>
  <si>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</si>
  <si>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</si>
  <si>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</si>
  <si>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</si>
  <si>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</si>
  <si>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</si>
  <si>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</si>
  <si>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</si>
  <si>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</si>
  <si>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</si>
  <si>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</si>
  <si>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</si>
  <si>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</si>
  <si>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</si>
  <si>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</si>
  <si>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</si>
  <si>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</si>
  <si>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</si>
  <si>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</si>
  <si>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</si>
  <si>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</si>
  <si>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</si>
  <si>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</si>
  <si>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</si>
  <si>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</si>
  <si>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</si>
  <si>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</si>
  <si>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</si>
  <si>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</si>
  <si>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</si>
  <si>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</si>
  <si>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</si>
  <si>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</si>
  <si>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</si>
  <si>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</si>
  <si>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</si>
  <si>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</si>
  <si>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</si>
  <si>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</si>
  <si>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</si>
  <si>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</si>
  <si>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</si>
  <si>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</si>
  <si>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</si>
  <si>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</si>
  <si>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</si>
  <si>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</si>
  <si>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</si>
  <si>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</si>
  <si>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</si>
  <si>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</si>
  <si>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</si>
  <si>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</si>
  <si>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</si>
  <si>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</si>
  <si>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</si>
  <si>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</si>
  <si>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</si>
  <si>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</si>
  <si>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</si>
  <si>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</si>
  <si>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</si>
  <si>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</si>
  <si>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</si>
  <si>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</si>
  <si>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</si>
  <si>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</si>
  <si>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</si>
  <si>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</si>
  <si>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</si>
  <si>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</si>
  <si>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</si>
  <si>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</si>
  <si>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</si>
  <si>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</si>
  <si>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</si>
  <si>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</si>
  <si>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</si>
  <si>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</si>
  <si>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</si>
  <si>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</si>
  <si>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</si>
  <si>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</si>
  <si>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</si>
  <si>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</si>
  <si>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</si>
  <si>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</si>
  <si>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</si>
  <si>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</si>
  <si>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</si>
  <si>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</si>
  <si>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</si>
  <si>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</si>
  <si>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</si>
  <si>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</si>
  <si>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</si>
  <si>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</si>
  <si>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</si>
  <si>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</si>
  <si>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</si>
  <si>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</si>
  <si>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</si>
  <si>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</si>
  <si>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</si>
  <si>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</si>
  <si>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</si>
  <si>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</si>
  <si>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</si>
  <si>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</si>
  <si>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</si>
  <si>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</si>
  <si>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</si>
  <si>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</si>
  <si>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</si>
  <si>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</si>
  <si>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</si>
  <si>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</si>
  <si>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</si>
  <si>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</si>
  <si>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</si>
  <si>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</si>
  <si>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</si>
  <si>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</si>
  <si>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</si>
  <si>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</si>
  <si>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</si>
  <si>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</si>
  <si>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</si>
  <si>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</si>
  <si>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</si>
  <si>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</si>
  <si>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</si>
  <si>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</si>
  <si>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</si>
  <si>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</si>
  <si>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</si>
  <si>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</si>
  <si>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</si>
  <si>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</si>
  <si>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</si>
  <si>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</si>
  <si>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</si>
  <si>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</si>
  <si>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</si>
  <si>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</si>
  <si>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</si>
  <si>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</si>
  <si>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</si>
  <si>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</si>
  <si>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</si>
  <si>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</si>
  <si>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</si>
  <si>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</si>
  <si>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</si>
  <si>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</si>
  <si>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</si>
  <si>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</si>
  <si>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</si>
  <si>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</si>
  <si>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</si>
  <si>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</si>
  <si>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</si>
  <si>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</si>
  <si>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</si>
  <si>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</si>
  <si>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</si>
  <si>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</si>
  <si>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</si>
  <si>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</si>
  <si>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</si>
  <si>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</si>
  <si>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</si>
  <si>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</si>
  <si>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</si>
  <si>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</si>
  <si>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</si>
  <si>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</si>
  <si>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</si>
  <si>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</si>
  <si>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</si>
  <si>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</si>
  <si>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</si>
  <si>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</si>
  <si>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</si>
  <si>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</si>
  <si>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</si>
  <si>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</si>
  <si>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</si>
  <si>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</si>
  <si>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</si>
  <si>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</si>
  <si>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</si>
  <si>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</si>
  <si>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</si>
  <si>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</si>
  <si>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</si>
  <si>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</si>
  <si>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</si>
  <si>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</si>
  <si>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</si>
  <si>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</si>
  <si>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</si>
  <si>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</si>
  <si>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</si>
  <si>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</si>
  <si>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</si>
  <si>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</si>
  <si>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</si>
  <si>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</si>
  <si>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</si>
  <si>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</si>
  <si>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</si>
  <si>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</si>
  <si>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</si>
  <si>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</si>
  <si>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</si>
  <si>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</si>
  <si>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</si>
  <si>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</si>
  <si>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</si>
  <si>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</si>
  <si>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</si>
  <si>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</si>
  <si>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</si>
  <si>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</si>
  <si>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</si>
  <si>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</si>
  <si>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</si>
  <si>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</si>
  <si>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</si>
  <si>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</si>
  <si>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</si>
  <si>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</si>
  <si>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</si>
  <si>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</si>
  <si>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</si>
  <si>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</si>
  <si>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</si>
  <si>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</si>
  <si>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</si>
  <si>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</si>
  <si>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</si>
  <si>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</si>
  <si>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</si>
  <si>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</si>
  <si>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</si>
  <si>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</si>
  <si>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</si>
  <si>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</si>
  <si>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</si>
  <si>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</si>
  <si>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</si>
  <si>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</si>
  <si>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</si>
  <si>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</si>
  <si>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</si>
  <si>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</si>
  <si>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</si>
  <si>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</si>
  <si>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</si>
  <si>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</si>
  <si>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</si>
  <si>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</si>
  <si>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</si>
  <si>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</si>
  <si>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</si>
  <si>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</si>
  <si>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</si>
  <si>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</si>
  <si>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</si>
  <si>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</si>
  <si>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</si>
  <si>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</si>
  <si>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</si>
  <si>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</si>
  <si>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</si>
  <si>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</si>
  <si>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</si>
  <si>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</si>
  <si>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</si>
  <si>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</si>
  <si>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</si>
  <si>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</si>
  <si>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</si>
  <si>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</si>
  <si>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</si>
  <si>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</si>
  <si>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</si>
  <si>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</si>
  <si>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</si>
  <si>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</si>
  <si>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</si>
  <si>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</si>
  <si>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</si>
  <si>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</si>
  <si>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</si>
  <si>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</si>
  <si>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</si>
  <si>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</si>
  <si>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</si>
  <si>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</si>
  <si>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</si>
  <si>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</si>
  <si>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</si>
  <si>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</si>
  <si>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</si>
  <si>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</si>
  <si>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</si>
  <si>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</si>
  <si>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</si>
  <si>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</si>
  <si>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</si>
  <si>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</si>
  <si>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</si>
  <si>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</si>
  <si>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</si>
  <si>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</si>
  <si>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</si>
  <si>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</si>
  <si>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</si>
  <si>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</si>
  <si>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</si>
  <si>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</si>
  <si>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</si>
  <si>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</si>
  <si>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</si>
  <si>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</si>
  <si>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</si>
  <si>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</si>
  <si>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</si>
  <si>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</si>
  <si>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</si>
  <si>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</si>
  <si>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</si>
  <si>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</si>
  <si>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</si>
  <si>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</si>
  <si>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</si>
  <si>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</si>
  <si>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</si>
  <si>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</si>
  <si>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</si>
  <si>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</si>
  <si>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</si>
  <si>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</si>
  <si>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</si>
  <si>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</si>
  <si>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</si>
  <si>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</si>
  <si>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</si>
  <si>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</si>
  <si>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</si>
  <si>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</si>
  <si>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</si>
  <si>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</si>
  <si>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</si>
  <si>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</si>
  <si>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</si>
  <si>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</si>
  <si>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</si>
  <si>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</si>
  <si>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</si>
  <si>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</si>
  <si>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</si>
  <si>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</si>
  <si>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</si>
  <si>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</si>
  <si>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</si>
  <si>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</si>
  <si>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</si>
  <si>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</si>
  <si>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</si>
  <si>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</si>
  <si>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</si>
  <si>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</si>
  <si>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</si>
  <si>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</si>
  <si>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</si>
  <si>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</si>
  <si>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</si>
  <si>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</si>
  <si>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</si>
  <si>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</si>
  <si>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</si>
  <si>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</si>
  <si>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</si>
  <si>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</si>
  <si>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</si>
  <si>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</si>
  <si>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</si>
  <si>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</si>
  <si>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</si>
  <si>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</si>
  <si>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</si>
  <si>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</si>
  <si>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</si>
  <si>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</si>
  <si>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</si>
  <si>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</si>
  <si>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</si>
  <si>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</si>
  <si>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</si>
  <si>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</si>
  <si>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</si>
  <si>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</si>
  <si>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</si>
  <si>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</si>
  <si>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</si>
  <si>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</si>
  <si>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</si>
  <si>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</si>
  <si>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</si>
  <si>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</si>
  <si>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</si>
  <si>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</si>
  <si>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</si>
  <si>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</si>
  <si>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</si>
  <si>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</si>
  <si>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</si>
  <si>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</si>
  <si>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</si>
  <si>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</si>
  <si>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</si>
  <si>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</si>
  <si>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</si>
  <si>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</si>
  <si>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</si>
  <si>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</si>
  <si>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</si>
  <si>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</si>
  <si>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</si>
  <si>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</si>
  <si>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</si>
  <si>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</si>
  <si>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</si>
  <si>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</si>
  <si>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</si>
  <si>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</si>
  <si>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</si>
  <si>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</si>
  <si>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</si>
  <si>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</si>
  <si>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</si>
  <si>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</si>
  <si>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</si>
  <si>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</si>
  <si>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</si>
  <si>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</si>
  <si>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</si>
  <si>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</si>
  <si>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</si>
  <si>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</si>
  <si>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</si>
  <si>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</si>
  <si>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</si>
  <si>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</si>
  <si>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</si>
  <si>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</si>
  <si>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</si>
  <si>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</si>
  <si>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</si>
  <si>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</si>
  <si>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</si>
  <si>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</si>
  <si>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</si>
  <si>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</si>
  <si>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</si>
  <si>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</si>
  <si>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</si>
  <si>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</si>
  <si>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</si>
  <si>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</si>
  <si>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</si>
  <si>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</si>
  <si>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</si>
  <si>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</si>
  <si>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</si>
  <si>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</si>
  <si>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</si>
  <si>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</si>
  <si>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</si>
  <si>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</si>
  <si>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</si>
  <si>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</si>
  <si>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</si>
  <si>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</si>
  <si>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</si>
  <si>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</si>
  <si>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</si>
  <si>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</si>
  <si>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</si>
  <si>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</si>
  <si>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</si>
  <si>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</si>
  <si>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</si>
  <si>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</si>
  <si>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</si>
  <si>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</si>
  <si>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</si>
  <si>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</si>
  <si>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</si>
  <si>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</si>
  <si>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</si>
  <si>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</si>
  <si>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</si>
  <si>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</si>
  <si>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</si>
  <si>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</si>
  <si>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</si>
  <si>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</si>
  <si>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</si>
  <si>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</si>
  <si>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</si>
  <si>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</si>
  <si>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</si>
  <si>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</si>
  <si>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</si>
  <si>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</si>
  <si>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</si>
  <si>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</si>
  <si>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</si>
  <si>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</si>
  <si>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</si>
  <si>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</si>
  <si>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</si>
  <si>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</si>
  <si>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</si>
  <si>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</si>
  <si>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</si>
  <si>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</si>
  <si>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</si>
  <si>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</si>
  <si>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</si>
  <si>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</si>
  <si>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</si>
  <si>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</si>
  <si>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</si>
  <si>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</si>
  <si>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</si>
  <si>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</si>
  <si>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</si>
  <si>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</si>
  <si>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</si>
  <si>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</si>
  <si>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</si>
  <si>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</si>
  <si>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</si>
  <si>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</si>
  <si>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</si>
  <si>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</si>
  <si>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</si>
  <si>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</si>
  <si>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</si>
  <si>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</si>
  <si>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</si>
  <si>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</si>
  <si>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</si>
  <si>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</si>
  <si>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</si>
  <si>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</si>
  <si>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</si>
  <si>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</si>
  <si>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</si>
  <si>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</si>
  <si>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</si>
  <si>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</si>
  <si>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</si>
  <si>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</si>
  <si>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</si>
  <si>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</si>
  <si>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</si>
  <si>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</si>
  <si>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</si>
  <si>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</si>
  <si>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</si>
  <si>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</si>
  <si>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</si>
  <si>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</si>
  <si>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</si>
  <si>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</si>
  <si>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</si>
  <si>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</si>
  <si>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</si>
  <si>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</si>
  <si>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</si>
  <si>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</si>
  <si>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</si>
  <si>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</si>
  <si>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</si>
  <si>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</si>
  <si>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</si>
  <si>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</si>
  <si>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</si>
  <si>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</si>
  <si>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</si>
  <si>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</si>
  <si>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</si>
  <si>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</si>
  <si>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</si>
  <si>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</si>
  <si>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</si>
  <si>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</si>
  <si>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</si>
  <si>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</si>
  <si>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</si>
  <si>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</si>
  <si>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</si>
  <si>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</si>
  <si>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</si>
  <si>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</si>
  <si>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</si>
  <si>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</si>
  <si>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</si>
  <si>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</si>
  <si>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</si>
  <si>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</si>
  <si>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</si>
  <si>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</si>
  <si>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</si>
  <si>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</si>
  <si>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</si>
  <si>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</si>
  <si>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</si>
  <si>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</si>
  <si>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</si>
  <si>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</si>
  <si>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</si>
  <si>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</si>
  <si>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</si>
  <si>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</si>
  <si>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</si>
  <si>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</si>
  <si>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</si>
  <si>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</si>
  <si>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</si>
  <si>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</si>
  <si>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</si>
  <si>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</si>
  <si>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</si>
  <si>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</si>
  <si>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</si>
  <si>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</si>
  <si>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</si>
  <si>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</si>
  <si>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</si>
  <si>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</si>
  <si>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</si>
  <si>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</si>
  <si>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</si>
  <si>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</si>
  <si>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</si>
  <si>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</si>
  <si>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</si>
  <si>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</si>
  <si>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</si>
  <si>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</si>
  <si>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</si>
  <si>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</si>
  <si>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</si>
  <si>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</si>
  <si>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</si>
  <si>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</si>
  <si>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</si>
  <si>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</si>
  <si>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</si>
  <si>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</si>
  <si>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</si>
  <si>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</si>
  <si>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</si>
  <si>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</si>
  <si>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</si>
  <si>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</si>
  <si>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</si>
  <si>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</si>
  <si>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</si>
  <si>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</si>
  <si>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</si>
  <si>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</si>
  <si>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</si>
  <si>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</si>
  <si>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</si>
  <si>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</si>
  <si>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</si>
  <si>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</si>
  <si>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</si>
  <si>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</si>
  <si>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</si>
  <si>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</si>
  <si>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</si>
  <si>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</si>
  <si>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</si>
  <si>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</si>
  <si>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</si>
  <si>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</si>
  <si>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</si>
  <si>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</si>
  <si>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</si>
  <si>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</si>
  <si>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</si>
  <si>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</si>
  <si>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</si>
  <si>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</si>
  <si>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</si>
  <si>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</si>
  <si>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</si>
  <si>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</si>
  <si>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</si>
  <si>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</si>
  <si>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</si>
  <si>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</si>
  <si>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</si>
  <si>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</si>
  <si>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</si>
  <si>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</si>
  <si>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</si>
  <si>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</si>
  <si>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</si>
  <si>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</si>
  <si>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</si>
  <si>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</si>
  <si>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</si>
  <si>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</si>
  <si>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</si>
  <si>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</si>
  <si>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</si>
  <si>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</si>
  <si>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</si>
  <si>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</si>
  <si>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</si>
  <si>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</si>
  <si>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</si>
  <si>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</si>
  <si>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</si>
  <si>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</si>
  <si>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</si>
  <si>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</si>
  <si>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</si>
  <si>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</si>
  <si>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</si>
  <si>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</si>
  <si>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</si>
  <si>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</si>
  <si>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</si>
  <si>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</si>
  <si>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</si>
  <si>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</si>
  <si>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</si>
  <si>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</si>
  <si>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</si>
  <si>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</si>
  <si>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</si>
  <si>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</si>
  <si>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</si>
  <si>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</si>
  <si>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</si>
  <si>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</si>
  <si>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</si>
  <si>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</si>
  <si>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</si>
  <si>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</si>
  <si>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</si>
  <si>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</si>
  <si>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</si>
  <si>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</si>
  <si>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</si>
  <si>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</si>
  <si>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</si>
  <si>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</si>
  <si>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</si>
  <si>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</si>
  <si>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</si>
  <si>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</si>
  <si>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</si>
  <si>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</si>
  <si>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</si>
  <si>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</si>
  <si>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</si>
  <si>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</si>
  <si>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</si>
  <si>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</si>
  <si>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</si>
  <si>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</si>
  <si>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</si>
  <si>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</si>
  <si>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</si>
  <si>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</si>
  <si>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</si>
  <si>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</si>
  <si>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</si>
  <si>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</si>
  <si>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</si>
  <si>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</si>
  <si>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</si>
  <si>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</si>
  <si>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</si>
  <si>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</si>
  <si>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</si>
  <si>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</si>
  <si>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</si>
  <si>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</si>
  <si>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</si>
  <si>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</si>
  <si>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</si>
  <si>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</si>
  <si>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</si>
  <si>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</si>
  <si>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</si>
  <si>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</si>
  <si>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</si>
  <si>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</si>
  <si>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</si>
  <si>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</si>
  <si>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</si>
  <si>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</si>
  <si>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</si>
  <si>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</si>
  <si>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</si>
  <si>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</si>
  <si>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</si>
  <si>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</si>
  <si>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</si>
  <si>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</si>
  <si>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</si>
  <si>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</si>
  <si>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</si>
  <si>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</si>
  <si>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</si>
  <si>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</si>
  <si>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</si>
  <si>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</si>
  <si>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</si>
  <si>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</si>
  <si>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</si>
  <si>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</si>
  <si>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</si>
  <si>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</si>
  <si>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</si>
  <si>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</si>
  <si>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</si>
  <si>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</si>
  <si>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</si>
  <si>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</si>
  <si>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</si>
  <si>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</si>
  <si>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</si>
  <si>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</si>
  <si>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</si>
  <si>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</si>
  <si>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</si>
  <si>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</si>
  <si>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</si>
  <si>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</si>
  <si>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</si>
  <si>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</si>
  <si>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</si>
  <si>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</si>
  <si>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</si>
  <si>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</si>
  <si>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</si>
  <si>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</si>
  <si>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</si>
  <si>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</si>
  <si>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</si>
  <si>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</si>
  <si>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</si>
  <si>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</si>
  <si>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</si>
  <si>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</si>
  <si>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</si>
  <si>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</si>
  <si>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</si>
  <si>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</si>
  <si>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</si>
  <si>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</si>
  <si>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</si>
  <si>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</si>
  <si>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</si>
  <si>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</si>
  <si>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</si>
  <si>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</si>
  <si>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</si>
  <si>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</si>
  <si>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</si>
  <si>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</si>
  <si>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</si>
  <si>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</si>
  <si>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</si>
  <si>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</si>
  <si>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</si>
  <si>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</si>
  <si>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</si>
  <si>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</si>
  <si>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</si>
  <si>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</si>
  <si>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</si>
  <si>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</si>
  <si>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</si>
  <si>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</si>
  <si>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</si>
  <si>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</si>
  <si>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</si>
  <si>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</si>
  <si>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</si>
  <si>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</si>
  <si>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</si>
  <si>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</si>
  <si>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</si>
  <si>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</si>
  <si>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</si>
  <si>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</si>
  <si>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</si>
  <si>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</si>
  <si>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</si>
  <si>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</si>
  <si>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</si>
  <si>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</si>
  <si>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</si>
  <si>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</si>
  <si>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</si>
  <si>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</si>
  <si>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</si>
  <si>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</si>
  <si>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</si>
  <si>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</si>
  <si>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</si>
  <si>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</si>
  <si>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</si>
  <si>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</si>
  <si>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</si>
  <si>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</si>
  <si>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</si>
  <si>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</si>
  <si>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</si>
  <si>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</si>
  <si>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</si>
  <si>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</si>
  <si>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</si>
  <si>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</si>
  <si>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</si>
  <si>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</si>
  <si>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</si>
  <si>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</si>
  <si>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</si>
  <si>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</si>
  <si>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</si>
  <si>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</si>
  <si>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</si>
  <si>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</si>
  <si>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</si>
  <si>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</si>
  <si>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</si>
  <si>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</si>
  <si>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</si>
  <si>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</si>
  <si>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</si>
  <si>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</si>
  <si>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</si>
  <si>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</si>
  <si>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</si>
  <si>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</si>
  <si>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</si>
  <si>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</si>
  <si>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</si>
  <si>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</si>
  <si>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</si>
  <si>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</si>
  <si>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</si>
  <si>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</si>
  <si>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</si>
  <si>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</si>
  <si>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</si>
  <si>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</si>
  <si>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</si>
  <si>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</si>
  <si>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</si>
  <si>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</si>
  <si>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</si>
  <si>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</si>
  <si>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</si>
  <si>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</si>
  <si>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</si>
  <si>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</si>
  <si>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</si>
  <si>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</si>
  <si>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</si>
  <si>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</si>
  <si>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</si>
  <si>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</si>
  <si>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</si>
  <si>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</si>
  <si>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</si>
  <si>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</si>
  <si>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</si>
  <si>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</si>
  <si>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</si>
  <si>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</si>
  <si>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</si>
  <si>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</si>
  <si>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</si>
  <si>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</si>
  <si>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</si>
  <si>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</si>
  <si>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</si>
  <si>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</si>
  <si>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</si>
  <si>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</si>
  <si>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</si>
  <si>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</si>
  <si>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</si>
  <si>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</si>
  <si>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</si>
  <si>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</si>
  <si>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</si>
  <si>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</si>
  <si>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</si>
  <si>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</si>
  <si>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</si>
  <si>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</si>
  <si>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</si>
  <si>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</si>
  <si>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</si>
  <si>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</si>
  <si>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</si>
  <si>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</si>
  <si>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</si>
  <si>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</si>
  <si>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</si>
  <si>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</si>
  <si>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</si>
  <si>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</si>
  <si>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</si>
  <si>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</si>
  <si>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</si>
  <si>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</si>
  <si>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</si>
  <si>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</si>
  <si>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</si>
  <si>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</si>
  <si>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</si>
  <si>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</si>
  <si>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</si>
  <si>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</si>
  <si>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</si>
  <si>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</si>
  <si>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</si>
  <si>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</si>
  <si>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</si>
  <si>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</si>
  <si>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</si>
  <si>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</si>
  <si>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</si>
  <si>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</si>
  <si>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</si>
  <si>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</si>
  <si>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</si>
  <si>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</si>
  <si>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</si>
  <si>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</si>
  <si>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</si>
  <si>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</si>
  <si>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</si>
  <si>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</si>
  <si>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</si>
  <si>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</si>
  <si>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</si>
  <si>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</si>
  <si>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</si>
  <si>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</si>
  <si>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</si>
  <si>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</si>
  <si>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</si>
  <si>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</si>
  <si>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</si>
  <si>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</si>
  <si>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</si>
  <si>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</si>
  <si>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</si>
  <si>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</si>
  <si>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</si>
  <si>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</si>
  <si>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</si>
  <si>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</si>
  <si>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</si>
  <si>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</si>
  <si>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</si>
  <si>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</si>
  <si>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</si>
  <si>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</si>
  <si>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</si>
  <si>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</si>
  <si>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</si>
  <si>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</si>
  <si>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</si>
  <si>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</si>
  <si>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</si>
  <si>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</si>
  <si>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</si>
  <si>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</si>
  <si>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</si>
  <si>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</si>
  <si>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</si>
  <si>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</si>
  <si>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</si>
  <si>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</si>
  <si>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</si>
  <si>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</si>
  <si>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</si>
  <si>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</si>
  <si>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</si>
  <si>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</si>
  <si>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</si>
  <si>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</si>
  <si>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</si>
  <si>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</si>
  <si>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</si>
  <si>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</si>
  <si>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</si>
  <si>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</si>
  <si>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</si>
  <si>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</si>
  <si>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</si>
  <si>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</si>
  <si>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</si>
  <si>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</si>
  <si>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</si>
  <si>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</si>
  <si>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</si>
  <si>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</si>
  <si>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</si>
  <si>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</si>
  <si>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</si>
  <si>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</si>
  <si>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</si>
  <si>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</si>
  <si>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</si>
  <si>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</si>
  <si>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</si>
  <si>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</si>
  <si>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</si>
  <si>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</si>
  <si>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</si>
  <si>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</si>
  <si>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</si>
  <si>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</si>
  <si>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</si>
  <si>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</si>
  <si>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</si>
  <si>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</si>
  <si>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</si>
  <si>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</si>
  <si>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</si>
  <si>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</si>
  <si>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</si>
  <si>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</si>
  <si>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</si>
  <si>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</si>
  <si>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</si>
  <si>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</si>
  <si>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</si>
  <si>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</si>
  <si>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</si>
  <si>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</si>
  <si>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</si>
  <si>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</si>
  <si>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</si>
  <si>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</si>
  <si>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</si>
  <si>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</si>
  <si>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</si>
  <si>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</si>
  <si>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</si>
  <si>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</si>
  <si>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</si>
  <si>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</si>
  <si>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</si>
  <si>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</si>
  <si>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</si>
  <si>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</si>
  <si>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</si>
  <si>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</si>
  <si>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</si>
  <si>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</si>
  <si>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</si>
  <si>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</si>
  <si>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</si>
  <si>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</si>
  <si>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</si>
  <si>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</si>
  <si>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</si>
  <si>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</si>
  <si>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</si>
  <si>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</si>
  <si>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</si>
  <si>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</si>
  <si>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</si>
  <si>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</si>
  <si>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</si>
  <si>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</si>
  <si>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</si>
  <si>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</si>
  <si>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</si>
  <si>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</si>
  <si>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</si>
  <si>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</si>
  <si>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</si>
  <si>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</si>
  <si>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</si>
  <si>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</si>
  <si>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</si>
  <si>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</si>
  <si>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</si>
  <si>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</si>
  <si>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</si>
  <si>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</si>
  <si>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</si>
  <si>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</si>
  <si>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</si>
  <si>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</si>
  <si>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</si>
  <si>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</si>
  <si>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</si>
  <si>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</si>
  <si>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</si>
  <si>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</si>
  <si>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</si>
  <si>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</si>
  <si>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</si>
  <si>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</si>
  <si>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</si>
  <si>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</si>
  <si>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</si>
  <si>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</si>
  <si>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</si>
  <si>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</si>
  <si>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</si>
  <si>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</si>
  <si>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</si>
  <si>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</si>
  <si>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</si>
  <si>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</si>
  <si>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</si>
  <si>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</si>
  <si>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</si>
  <si>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</si>
  <si>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</si>
  <si>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</si>
  <si>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</si>
  <si>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</si>
  <si>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</si>
  <si>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</si>
  <si>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</si>
  <si>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</si>
  <si>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</si>
  <si>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</si>
  <si>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</si>
  <si>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</si>
  <si>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</si>
  <si>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</si>
  <si>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</si>
  <si>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</si>
  <si>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</si>
  <si>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</si>
  <si>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</si>
  <si>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</si>
  <si>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</si>
  <si>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</si>
  <si>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</si>
  <si>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</si>
  <si>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</si>
  <si>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</si>
  <si>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</si>
  <si>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</si>
  <si>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</si>
  <si>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</si>
  <si>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</si>
  <si>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</si>
  <si>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</si>
  <si>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</si>
  <si>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</si>
  <si>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</si>
  <si>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</si>
  <si>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</si>
  <si>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</si>
  <si>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</si>
  <si>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</si>
  <si>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</si>
  <si>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</si>
  <si>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</si>
  <si>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</si>
  <si>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</si>
  <si>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</si>
  <si>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</si>
  <si>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</si>
  <si>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</si>
  <si>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</si>
  <si>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</si>
  <si>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</si>
  <si>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</si>
  <si>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</si>
  <si>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</si>
  <si>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</si>
  <si>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</si>
  <si>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</si>
  <si>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</si>
  <si>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</si>
  <si>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</si>
  <si>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</si>
  <si>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</si>
  <si>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</si>
  <si>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</si>
  <si>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</si>
  <si>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</si>
  <si>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</si>
  <si>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</si>
  <si>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</si>
  <si>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</si>
  <si>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</si>
  <si>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</si>
  <si>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</si>
  <si>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</si>
  <si>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</si>
  <si>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</si>
  <si>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</si>
  <si>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</si>
  <si>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</si>
  <si>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</si>
  <si>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</si>
  <si>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</si>
  <si>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</si>
  <si>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</si>
  <si>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</si>
  <si>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</si>
  <si>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</si>
  <si>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</si>
  <si>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</si>
  <si>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</si>
  <si>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</si>
  <si>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</si>
  <si>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</si>
  <si>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</si>
  <si>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</si>
  <si>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</si>
  <si>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</si>
  <si>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</si>
  <si>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</si>
  <si>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</si>
  <si>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</si>
  <si>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</si>
  <si>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</si>
  <si>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</si>
  <si>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</si>
  <si>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</si>
  <si>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</si>
  <si>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</si>
  <si>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</si>
  <si>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</si>
  <si>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</si>
  <si>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</si>
  <si>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</si>
  <si>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</si>
  <si>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</si>
  <si>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</si>
  <si>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</si>
  <si>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</si>
  <si>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</si>
  <si>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</si>
  <si>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</si>
  <si>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</si>
  <si>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</si>
  <si>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</si>
  <si>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</si>
  <si>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</si>
  <si>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</si>
  <si>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</si>
  <si>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</si>
  <si>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</si>
  <si>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</si>
  <si>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</si>
  <si>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</si>
  <si>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</si>
  <si>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</si>
  <si>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</si>
  <si>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</si>
  <si>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</si>
  <si>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</si>
  <si>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</si>
  <si>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</si>
  <si>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</si>
  <si>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</si>
  <si>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</si>
  <si>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</si>
  <si>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</si>
  <si>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</si>
  <si>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</si>
  <si>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</si>
  <si>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</si>
  <si>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</si>
  <si>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</si>
  <si>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</si>
  <si>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</si>
  <si>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</si>
  <si>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</si>
  <si>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</si>
  <si>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</si>
  <si>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</si>
  <si>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</si>
  <si>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</si>
  <si>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</si>
  <si>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</si>
  <si>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</si>
  <si>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</si>
  <si>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</si>
  <si>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</si>
  <si>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</si>
  <si>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</si>
  <si>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</si>
  <si>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</si>
  <si>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</si>
  <si>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</si>
  <si>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</si>
  <si>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</si>
  <si>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</si>
  <si>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</si>
  <si>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</si>
  <si>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</si>
  <si>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</si>
  <si>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</si>
  <si>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</si>
  <si>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</si>
  <si>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</si>
  <si>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</si>
  <si>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</si>
  <si>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</si>
  <si>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</si>
  <si>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</si>
  <si>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</si>
  <si>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</si>
  <si>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</si>
  <si>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</si>
  <si>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</si>
  <si>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</si>
  <si>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</si>
  <si>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</si>
  <si>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</si>
  <si>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</si>
  <si>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</si>
  <si>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</si>
  <si>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</si>
  <si>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</si>
  <si>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</si>
  <si>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</si>
  <si>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</si>
  <si>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</si>
  <si>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</si>
  <si>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</si>
  <si>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</si>
  <si>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</si>
  <si>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</si>
  <si>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</si>
  <si>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</si>
  <si>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</si>
  <si>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</si>
  <si>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</si>
  <si>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</si>
  <si>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</si>
  <si>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</si>
  <si>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</si>
  <si>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</si>
  <si>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</si>
  <si>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</si>
  <si>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</si>
  <si>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</si>
  <si>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</si>
  <si>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</si>
  <si>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</si>
  <si>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</si>
  <si>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</si>
  <si>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</si>
  <si>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</si>
  <si>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</si>
  <si>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</si>
  <si>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</si>
  <si>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</si>
  <si>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</si>
  <si>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</si>
  <si>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</si>
  <si>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</si>
  <si>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</si>
  <si>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</si>
  <si>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</si>
  <si>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</si>
  <si>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</si>
  <si>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</si>
  <si>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</si>
  <si>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</si>
  <si>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</si>
  <si>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</si>
  <si>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</si>
  <si>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</si>
  <si>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</si>
  <si>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</si>
  <si>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</si>
  <si>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</si>
  <si>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</si>
  <si>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</si>
  <si>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</si>
  <si>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</si>
  <si>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</si>
  <si>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</si>
  <si>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</si>
  <si>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</si>
  <si>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</si>
  <si>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</si>
  <si>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</si>
  <si>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</si>
  <si>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</si>
  <si>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</si>
  <si>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</si>
  <si>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</si>
  <si>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</si>
  <si>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</si>
  <si>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</si>
  <si>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</si>
  <si>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</si>
  <si>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</si>
  <si>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</si>
  <si>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</si>
  <si>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</si>
  <si>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</si>
  <si>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</si>
  <si>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</si>
  <si>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</si>
  <si>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</si>
  <si>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</si>
  <si>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</si>
  <si>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</si>
  <si>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</si>
  <si>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</si>
  <si>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</si>
  <si>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</si>
  <si>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</si>
  <si>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</si>
  <si>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</si>
  <si>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</si>
  <si>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</si>
  <si>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</si>
  <si>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</si>
  <si>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</si>
  <si>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</si>
  <si>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</si>
  <si>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</si>
  <si>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</si>
  <si>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</si>
  <si>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</si>
  <si>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</si>
  <si>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</si>
  <si>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</si>
  <si>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</si>
  <si>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</si>
  <si>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</si>
  <si>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</si>
  <si>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</si>
  <si>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</si>
  <si>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</si>
  <si>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</si>
  <si>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</si>
  <si>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</si>
  <si>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</si>
  <si>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</si>
  <si>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</si>
  <si>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</si>
  <si>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</si>
  <si>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</si>
  <si>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</si>
  <si>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</si>
  <si>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</si>
  <si>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</si>
  <si>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</si>
  <si>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</si>
  <si>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</si>
  <si>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</si>
  <si>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</si>
  <si>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</si>
  <si>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</si>
  <si>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</si>
  <si>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</si>
  <si>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</si>
  <si>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</si>
  <si>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</si>
  <si>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</si>
  <si>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</si>
  <si>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</si>
  <si>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</si>
  <si>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</si>
  <si>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</si>
  <si>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</si>
  <si>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</si>
  <si>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</si>
  <si>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</si>
  <si>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</si>
  <si>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</si>
  <si>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</si>
  <si>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</si>
  <si>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</si>
  <si>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</si>
  <si>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</si>
  <si>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</si>
  <si>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</si>
  <si>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</si>
  <si>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</si>
  <si>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</si>
  <si>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</si>
  <si>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</si>
  <si>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</si>
  <si>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</si>
  <si>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</si>
  <si>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</si>
  <si>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</si>
  <si>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</si>
  <si>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</si>
  <si>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</si>
  <si>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</si>
  <si>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</si>
  <si>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</si>
  <si>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</si>
  <si>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</si>
  <si>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</si>
  <si>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</si>
  <si>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</si>
  <si>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</si>
  <si>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</si>
  <si>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</si>
  <si>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</si>
  <si>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</si>
  <si>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</si>
  <si>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</si>
  <si>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</si>
  <si>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</si>
  <si>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</si>
  <si>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</si>
  <si>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</si>
  <si>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</si>
  <si>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</si>
  <si>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</si>
  <si>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</si>
  <si>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</si>
  <si>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</si>
  <si>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</si>
  <si>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</si>
  <si>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</si>
  <si>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</si>
  <si>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</si>
  <si>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</si>
  <si>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</si>
  <si>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</si>
  <si>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</si>
  <si>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</si>
  <si>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</si>
  <si>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</si>
  <si>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</si>
  <si>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</si>
  <si>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</si>
  <si>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</si>
  <si>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</si>
  <si>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</si>
  <si>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</si>
  <si>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</si>
  <si>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</si>
  <si>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</si>
  <si>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</si>
  <si>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</si>
  <si>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</si>
  <si>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</si>
  <si>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</si>
  <si>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</si>
  <si>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</si>
  <si>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</si>
  <si>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</si>
  <si>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</si>
  <si>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</si>
  <si>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</si>
  <si>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</si>
  <si>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</si>
  <si>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</si>
  <si>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</si>
  <si>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</si>
  <si>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</si>
  <si>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</si>
  <si>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</si>
  <si>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</si>
  <si>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</si>
  <si>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</si>
  <si>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</si>
  <si>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</si>
  <si>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</si>
  <si>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</si>
  <si>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</si>
  <si>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</si>
  <si>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</si>
  <si>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</si>
  <si>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</si>
  <si>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</si>
  <si>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</si>
  <si>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</si>
  <si>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</si>
  <si>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</si>
  <si>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</si>
  <si>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</si>
  <si>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</si>
  <si>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</si>
  <si>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</si>
  <si>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</si>
  <si>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</si>
  <si>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</si>
  <si>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</si>
  <si>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</si>
  <si>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</si>
  <si>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</si>
  <si>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</si>
  <si>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</si>
  <si>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</si>
  <si>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</si>
  <si>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</si>
  <si>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</si>
  <si>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</si>
  <si>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</si>
  <si>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</si>
  <si>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</si>
  <si>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</si>
  <si>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</si>
  <si>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</si>
  <si>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</si>
  <si>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</si>
  <si>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</si>
  <si>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</si>
  <si>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</si>
  <si>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</si>
  <si>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</si>
  <si>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</si>
  <si>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</si>
  <si>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</si>
  <si>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</si>
  <si>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</si>
  <si>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</si>
  <si>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</si>
  <si>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</si>
  <si>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</si>
  <si>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</si>
  <si>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</si>
  <si>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</si>
  <si>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</si>
  <si>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</si>
  <si>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</si>
  <si>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</si>
  <si>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</si>
  <si>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</si>
  <si>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</si>
  <si>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</si>
  <si>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</si>
  <si>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</si>
  <si>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</si>
  <si>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</si>
  <si>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</si>
  <si>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</si>
  <si>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</si>
  <si>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</si>
  <si>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</si>
  <si>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</si>
  <si>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</si>
  <si>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</si>
  <si>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</si>
  <si>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</si>
  <si>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</si>
  <si>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</si>
  <si>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</si>
  <si>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</si>
  <si>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</si>
  <si>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</si>
  <si>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</si>
  <si>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</si>
  <si>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</si>
  <si>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</si>
  <si>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</si>
  <si>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</si>
  <si>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</si>
  <si>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</si>
  <si>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</si>
  <si>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</si>
  <si>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</si>
  <si>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</si>
  <si>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</si>
  <si>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</si>
  <si>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</si>
  <si>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</si>
  <si>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</si>
  <si>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</si>
  <si>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</si>
  <si>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</si>
  <si>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</si>
  <si>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</si>
  <si>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</si>
  <si>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</si>
  <si>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</si>
  <si>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</si>
  <si>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</si>
  <si>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</si>
  <si>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</si>
  <si>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</si>
  <si>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</si>
  <si>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</si>
  <si>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</si>
  <si>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</si>
  <si>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</si>
  <si>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</si>
  <si>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</si>
  <si>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</si>
  <si>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</si>
  <si>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</si>
  <si>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</si>
  <si>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</si>
  <si>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</si>
  <si>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</si>
  <si>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</si>
  <si>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</si>
  <si>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</si>
  <si>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</si>
  <si>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</si>
  <si>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</si>
  <si>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</si>
  <si>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</si>
  <si>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</si>
  <si>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</si>
  <si>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</si>
  <si>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</si>
  <si>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</si>
  <si>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</si>
  <si>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</si>
  <si>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</si>
  <si>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</si>
  <si>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</si>
  <si>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</si>
  <si>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</si>
  <si>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</si>
  <si>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</si>
  <si>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</si>
  <si>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</si>
  <si>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</si>
  <si>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</si>
  <si>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</si>
  <si>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</si>
  <si>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</si>
  <si>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</si>
  <si>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</si>
  <si>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</si>
  <si>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</si>
  <si>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</si>
  <si>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</si>
  <si>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</si>
  <si>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</si>
  <si>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</si>
  <si>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</si>
  <si>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</si>
  <si>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</si>
  <si>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</si>
  <si>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</si>
  <si>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</si>
  <si>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</si>
  <si>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</si>
  <si>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</si>
  <si>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</si>
  <si>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</si>
  <si>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</si>
  <si>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</si>
  <si>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</si>
  <si>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</si>
  <si>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</si>
  <si>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</si>
  <si>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</si>
  <si>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</si>
  <si>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</si>
  <si>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</si>
  <si>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</si>
  <si>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</si>
  <si>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</si>
  <si>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</si>
  <si>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</si>
  <si>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</si>
  <si>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</si>
  <si>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</si>
  <si>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</si>
  <si>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</si>
  <si>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</si>
  <si>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</si>
  <si>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</si>
  <si>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</si>
  <si>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</si>
  <si>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</si>
  <si>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</si>
  <si>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</si>
  <si>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</si>
  <si>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</si>
  <si>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</si>
  <si>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</si>
  <si>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</si>
  <si>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</si>
  <si>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</si>
  <si>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</si>
  <si>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</si>
  <si>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</si>
  <si>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</si>
  <si>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</si>
  <si>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</si>
  <si>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</si>
  <si>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</si>
  <si>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</si>
  <si>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</si>
  <si>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</si>
  <si>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</si>
  <si>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</si>
  <si>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</si>
  <si>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</si>
  <si>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</si>
  <si>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</si>
  <si>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</si>
  <si>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</si>
  <si>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</si>
  <si>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</si>
  <si>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</si>
  <si>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</si>
  <si>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</si>
  <si>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</si>
  <si>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</si>
  <si>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</si>
  <si>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</si>
  <si>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</si>
  <si>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</si>
  <si>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</si>
  <si>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</si>
  <si>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</si>
  <si>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</si>
  <si>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</si>
  <si>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</si>
  <si>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</si>
  <si>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</si>
  <si>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</si>
  <si>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</si>
  <si>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</si>
  <si>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</si>
  <si>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</si>
  <si>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</si>
  <si>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</si>
  <si>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</si>
  <si>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</si>
  <si>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</si>
  <si>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</si>
  <si>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</si>
  <si>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</si>
  <si>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</si>
  <si>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</si>
  <si>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</si>
  <si>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</si>
  <si>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</si>
  <si>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</si>
  <si>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</si>
  <si>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</si>
  <si>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</si>
  <si>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</si>
  <si>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</si>
  <si>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</si>
  <si>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</si>
  <si>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</si>
  <si>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</si>
  <si>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</si>
  <si>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</si>
  <si>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</si>
  <si>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</si>
  <si>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</si>
  <si>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</si>
  <si>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</si>
  <si>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</si>
  <si>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</si>
  <si>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</si>
  <si>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</si>
  <si>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</si>
  <si>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</si>
  <si>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</si>
  <si>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</si>
  <si>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</si>
  <si>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</si>
  <si>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</si>
  <si>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</si>
  <si>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</si>
  <si>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</si>
  <si>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</si>
  <si>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</si>
  <si>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</si>
  <si>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</si>
  <si>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</si>
  <si>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</si>
  <si>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</si>
  <si>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</si>
  <si>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</si>
  <si>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</si>
  <si>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</si>
  <si>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</si>
  <si>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</si>
  <si>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</si>
  <si>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</si>
  <si>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</si>
  <si>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</si>
  <si>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</si>
  <si>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</si>
  <si>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</si>
  <si>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</si>
  <si>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</si>
  <si>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</si>
  <si>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</si>
  <si>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</si>
  <si>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</si>
  <si>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</si>
  <si>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</si>
  <si>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</si>
  <si>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</si>
  <si>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</si>
  <si>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</si>
  <si>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</si>
  <si>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</si>
  <si>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</si>
  <si>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</si>
  <si>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</si>
  <si>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</si>
  <si>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</si>
  <si>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</si>
  <si>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</si>
  <si>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</si>
  <si>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</si>
  <si>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</si>
  <si>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</si>
  <si>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</si>
  <si>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</si>
  <si>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</si>
  <si>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</si>
  <si>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</si>
  <si>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</si>
  <si>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</si>
  <si>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</si>
  <si>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</si>
  <si>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</si>
  <si>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</si>
  <si>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</si>
  <si>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</si>
  <si>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</si>
  <si>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</si>
  <si>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</si>
  <si>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</si>
  <si>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</si>
  <si>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</si>
  <si>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</si>
  <si>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</si>
  <si>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</si>
  <si>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</si>
  <si>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</si>
  <si>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</si>
  <si>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</si>
  <si>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</si>
  <si>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</si>
  <si>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</si>
  <si>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</si>
  <si>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</si>
  <si>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</si>
  <si>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</si>
  <si>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</si>
  <si>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</si>
  <si>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</si>
  <si>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</si>
  <si>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</si>
  <si>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</si>
  <si>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</si>
  <si>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</si>
  <si>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</si>
  <si>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</si>
  <si>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</si>
  <si>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</si>
  <si>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</si>
  <si>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</si>
  <si>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</si>
  <si>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</si>
  <si>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</si>
  <si>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</si>
  <si>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</si>
  <si>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</si>
  <si>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</si>
  <si>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</si>
  <si>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</si>
  <si>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</si>
  <si>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</si>
  <si>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</si>
  <si>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</si>
  <si>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</si>
  <si>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</si>
  <si>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</si>
  <si>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</si>
  <si>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</si>
  <si>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</si>
  <si>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</si>
  <si>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</si>
  <si>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</si>
  <si>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</si>
  <si>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</si>
  <si>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</si>
  <si>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</si>
  <si>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</si>
  <si>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</si>
  <si>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</si>
  <si>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</si>
  <si>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</si>
  <si>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</si>
  <si>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</si>
  <si>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</si>
  <si>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</si>
  <si>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</si>
  <si>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</si>
  <si>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</si>
  <si>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</si>
  <si>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</si>
  <si>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</si>
  <si>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</si>
  <si>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</si>
  <si>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</si>
  <si>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</si>
  <si>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</si>
  <si>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</si>
  <si>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</si>
  <si>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</si>
  <si>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</si>
  <si>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</si>
  <si>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</si>
  <si>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</si>
  <si>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</si>
  <si>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</si>
  <si>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</si>
  <si>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</si>
  <si>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</si>
  <si>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</si>
  <si>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</si>
  <si>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</si>
  <si>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</si>
  <si>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</si>
  <si>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</si>
  <si>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</si>
  <si>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</si>
  <si>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</si>
  <si>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</si>
  <si>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</si>
  <si>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</si>
  <si>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</si>
  <si>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</si>
  <si>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</si>
  <si>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</si>
  <si>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</si>
  <si>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</si>
  <si>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</si>
  <si>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</si>
  <si>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</si>
  <si>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</si>
  <si>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</si>
  <si>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</si>
  <si>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</si>
  <si>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</si>
  <si>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</si>
  <si>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</si>
  <si>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</si>
  <si>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</si>
  <si>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</si>
  <si>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</si>
  <si>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</si>
  <si>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</si>
  <si>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</si>
  <si>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</si>
  <si>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</si>
  <si>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</si>
  <si>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</si>
  <si>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</si>
  <si>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</si>
  <si>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</si>
  <si>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</si>
  <si>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</si>
  <si>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</si>
  <si>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</si>
  <si>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</si>
  <si>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</si>
  <si>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</si>
  <si>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</si>
  <si>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</si>
  <si>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</si>
  <si>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</si>
  <si>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</si>
  <si>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</si>
  <si>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</si>
  <si>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</si>
  <si>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</si>
  <si>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</si>
  <si>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</si>
  <si>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</si>
  <si>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</si>
  <si>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</si>
  <si>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</si>
  <si>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</si>
  <si>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</si>
  <si>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</si>
  <si>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</si>
  <si>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</si>
  <si>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</si>
  <si>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</si>
  <si>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</si>
  <si>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</si>
  <si>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</si>
  <si>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</si>
  <si>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</si>
  <si>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</si>
  <si>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</si>
  <si>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</si>
  <si>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</si>
  <si>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</si>
  <si>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</si>
  <si>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</si>
  <si>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</si>
  <si>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</si>
  <si>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</si>
  <si>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</si>
  <si>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</si>
  <si>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</si>
  <si>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</si>
  <si>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</si>
  <si>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</si>
  <si>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</si>
  <si>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</si>
  <si>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</si>
  <si>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</si>
  <si>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</si>
  <si>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</si>
  <si>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</si>
  <si>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</si>
  <si>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</si>
  <si>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</si>
  <si>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</si>
  <si>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</si>
  <si>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</si>
  <si>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</si>
  <si>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</si>
  <si>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</si>
  <si>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</si>
  <si>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</si>
  <si>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</si>
  <si>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</si>
  <si>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</si>
  <si>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</si>
  <si>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</si>
  <si>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</si>
  <si>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</si>
  <si>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</si>
  <si>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</si>
  <si>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</si>
  <si>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</si>
  <si>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</si>
  <si>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</si>
  <si>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</si>
  <si>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</si>
  <si>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</si>
  <si>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</si>
  <si>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</si>
  <si>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</si>
  <si>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</si>
  <si>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</si>
  <si>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</si>
  <si>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</si>
  <si>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</si>
  <si>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</si>
  <si>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</si>
  <si>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</si>
  <si>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</si>
  <si>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</si>
  <si>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</si>
  <si>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</si>
  <si>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</si>
  <si>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</si>
  <si>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</si>
  <si>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</si>
  <si>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</si>
  <si>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</si>
  <si>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</si>
  <si>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</si>
  <si>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</si>
  <si>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</si>
  <si>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</si>
  <si>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</si>
  <si>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</si>
  <si>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</si>
  <si>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</si>
  <si>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</si>
  <si>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</si>
  <si>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</si>
  <si>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</si>
  <si>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</si>
  <si>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</si>
  <si>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</si>
  <si>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</si>
  <si>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</si>
  <si>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</si>
  <si>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</si>
  <si>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</si>
  <si>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</si>
  <si>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</si>
  <si>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</si>
  <si>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</si>
  <si>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</si>
  <si>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</si>
  <si>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</si>
  <si>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</si>
  <si>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</si>
  <si>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</si>
  <si>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</si>
  <si>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</si>
  <si>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</si>
  <si>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</si>
  <si>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</si>
  <si>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</si>
  <si>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</si>
  <si>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</si>
  <si>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</si>
  <si>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</si>
  <si>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</si>
  <si>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</si>
  <si>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</si>
  <si>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</si>
  <si>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</si>
  <si>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</si>
  <si>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</si>
  <si>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</si>
  <si>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</si>
  <si>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</si>
  <si>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</si>
  <si>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</si>
  <si>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</si>
  <si>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</si>
  <si>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</si>
  <si>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</si>
  <si>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</si>
  <si>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</si>
  <si>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</si>
  <si>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</si>
  <si>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</si>
  <si>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</si>
  <si>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</si>
  <si>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</si>
  <si>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</si>
  <si>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</si>
  <si>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</si>
  <si>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</si>
  <si>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</si>
  <si>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</si>
  <si>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</si>
  <si>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</si>
  <si>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</si>
  <si>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</si>
  <si>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</si>
  <si>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</si>
  <si>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</si>
  <si>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</si>
  <si>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</si>
  <si>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</si>
  <si>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</si>
  <si>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</si>
  <si>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</si>
  <si>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</si>
  <si>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</si>
  <si>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</si>
  <si>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</si>
  <si>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</si>
  <si>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</si>
  <si>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</si>
  <si>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</si>
  <si>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</si>
  <si>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</si>
  <si>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</si>
  <si>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</si>
  <si>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</si>
  <si>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</si>
  <si>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</si>
  <si>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</si>
  <si>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</si>
  <si>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</si>
  <si>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</si>
  <si>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</si>
  <si>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</si>
  <si>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</si>
  <si>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</si>
  <si>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</si>
  <si>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</si>
  <si>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</si>
  <si>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</si>
  <si>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</si>
  <si>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</si>
  <si>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</si>
  <si>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</si>
  <si>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</si>
  <si>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</si>
  <si>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</si>
  <si>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</si>
  <si>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</si>
  <si>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</si>
  <si>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</si>
  <si>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</si>
  <si>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</si>
  <si>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</si>
  <si>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</si>
  <si>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</si>
  <si>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</si>
  <si>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</si>
  <si>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</si>
  <si>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</si>
  <si>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</si>
  <si>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</si>
  <si>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</si>
  <si>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</si>
  <si>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</si>
  <si>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</si>
  <si>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</si>
  <si>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</si>
  <si>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</si>
  <si>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</si>
  <si>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</si>
  <si>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</si>
  <si>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</si>
  <si>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</si>
  <si>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</si>
  <si>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</si>
  <si>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</si>
  <si>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</si>
  <si>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</si>
  <si>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</si>
  <si>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</si>
  <si>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</si>
  <si>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</si>
  <si>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</si>
  <si>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</si>
  <si>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</si>
  <si>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</si>
  <si>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</si>
  <si>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</si>
  <si>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</si>
  <si>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</si>
  <si>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</si>
  <si>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</si>
  <si>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</si>
  <si>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</si>
  <si>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</si>
  <si>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</si>
  <si>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</si>
  <si>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</si>
  <si>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</si>
  <si>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</si>
  <si>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</si>
  <si>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</si>
  <si>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</si>
  <si>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</si>
  <si>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</si>
  <si>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</si>
  <si>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</si>
  <si>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</si>
  <si>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</si>
  <si>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</si>
  <si>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</si>
  <si>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</si>
  <si>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</si>
  <si>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</si>
  <si>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</si>
  <si>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</si>
  <si>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</si>
  <si>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</si>
  <si>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</si>
  <si>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</si>
  <si>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</si>
  <si>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</si>
  <si>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</si>
  <si>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</si>
  <si>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</si>
  <si>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</si>
  <si>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</si>
  <si>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</si>
  <si>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</si>
  <si>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</si>
  <si>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</si>
  <si>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</si>
  <si>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</si>
  <si>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</si>
  <si>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</si>
  <si>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</si>
  <si>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</si>
  <si>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</si>
  <si>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</si>
  <si>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</si>
  <si>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</si>
  <si>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</si>
  <si>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</si>
  <si>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</si>
  <si>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</si>
  <si>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</si>
  <si>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</si>
  <si>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</si>
  <si>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</si>
  <si>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</si>
  <si>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</si>
  <si>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</si>
  <si>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</si>
  <si>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</si>
  <si>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</si>
  <si>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</si>
  <si>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</si>
  <si>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</si>
  <si>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</si>
  <si>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</si>
  <si>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</si>
  <si>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</si>
  <si>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</si>
  <si>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</si>
  <si>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</si>
  <si>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</si>
  <si>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</si>
  <si>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</si>
  <si>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</si>
  <si>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</si>
  <si>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</si>
  <si>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</si>
  <si>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</si>
  <si>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</si>
  <si>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</si>
  <si>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</si>
  <si>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</si>
  <si>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</si>
  <si>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</si>
  <si>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</si>
  <si>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</si>
  <si>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</si>
  <si>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</si>
  <si>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</si>
  <si>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</si>
  <si>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</si>
  <si>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</si>
  <si>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</si>
  <si>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</si>
  <si>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</si>
  <si>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</si>
  <si>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</si>
  <si>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</si>
  <si>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</si>
  <si>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</si>
  <si>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</si>
  <si>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</si>
  <si>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</si>
  <si>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</si>
  <si>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</si>
  <si>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</si>
  <si>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</si>
  <si>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</si>
  <si>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</si>
  <si>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</si>
  <si>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</si>
  <si>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</si>
  <si>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</si>
  <si>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</si>
  <si>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</si>
  <si>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</si>
  <si>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</si>
  <si>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</si>
  <si>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</si>
  <si>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</si>
  <si>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</si>
  <si>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</si>
  <si>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</si>
  <si>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</si>
  <si>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</si>
  <si>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</si>
  <si>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</si>
  <si>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</si>
  <si>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</si>
  <si>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</si>
  <si>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</si>
  <si>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</si>
  <si>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</si>
  <si>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</si>
  <si>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</si>
  <si>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</si>
  <si>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</si>
  <si>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</si>
  <si>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</si>
  <si>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</si>
  <si>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</si>
  <si>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</si>
  <si>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</si>
  <si>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</si>
  <si>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</si>
  <si>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</si>
  <si>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</si>
  <si>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</si>
  <si>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</si>
  <si>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</si>
  <si>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</si>
  <si>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</si>
  <si>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</si>
  <si>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</si>
  <si>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</si>
  <si>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</si>
  <si>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</si>
  <si>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</si>
  <si>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</si>
  <si>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</si>
  <si>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</si>
  <si>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</si>
  <si>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</si>
  <si>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</si>
  <si>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</si>
  <si>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</si>
  <si>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</si>
  <si>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</si>
  <si>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</si>
  <si>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</si>
  <si>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</si>
  <si>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</si>
  <si>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</si>
  <si>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</si>
  <si>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</si>
  <si>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</si>
  <si>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</si>
  <si>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</si>
  <si>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</si>
  <si>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</si>
  <si>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</si>
  <si>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</si>
  <si>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</si>
  <si>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</si>
  <si>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</si>
  <si>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</si>
  <si>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</si>
  <si>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</si>
  <si>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</si>
  <si>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</si>
  <si>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</si>
  <si>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</si>
  <si>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</si>
  <si>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</si>
  <si>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</si>
  <si>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</si>
  <si>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</si>
  <si>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</si>
  <si>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</si>
  <si>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</si>
  <si>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</si>
  <si>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</si>
  <si>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</si>
  <si>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</si>
  <si>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</si>
  <si>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</si>
  <si>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</si>
  <si>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</si>
  <si>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</si>
  <si>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</si>
  <si>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</si>
  <si>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</si>
  <si>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</si>
  <si>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</si>
  <si>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</si>
  <si>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</si>
  <si>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</si>
  <si>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</si>
  <si>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</si>
  <si>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</si>
  <si>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</si>
  <si>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</si>
  <si>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</si>
  <si>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</si>
  <si>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</si>
  <si>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</si>
  <si>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</si>
  <si>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</si>
  <si>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</si>
  <si>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</si>
  <si>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</si>
  <si>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</si>
  <si>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</si>
  <si>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</si>
  <si>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</si>
  <si>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</si>
  <si>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</si>
  <si>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</si>
  <si>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</si>
  <si>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</si>
  <si>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</si>
  <si>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</si>
  <si>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</si>
  <si>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</si>
  <si>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</si>
  <si>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</si>
  <si>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</si>
  <si>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</si>
  <si>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</si>
  <si>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</si>
  <si>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</si>
  <si>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</si>
  <si>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</si>
  <si>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</si>
  <si>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</si>
  <si>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</si>
  <si>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</si>
  <si>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</si>
  <si>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</si>
  <si>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</si>
  <si>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</si>
  <si>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</si>
  <si>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</si>
  <si>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</si>
  <si>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</si>
  <si>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</si>
  <si>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</si>
  <si>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</si>
  <si>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</si>
  <si>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</si>
  <si>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</si>
  <si>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</si>
  <si>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</si>
  <si>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</si>
  <si>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</si>
  <si>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</si>
  <si>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</si>
  <si>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</si>
  <si>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</si>
  <si>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</si>
  <si>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</si>
  <si>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</si>
  <si>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</si>
  <si>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</si>
  <si>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</si>
  <si>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</si>
  <si>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</si>
  <si>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</si>
  <si>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</si>
  <si>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</si>
  <si>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</si>
  <si>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</si>
  <si>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</si>
  <si>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</si>
  <si>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</si>
  <si>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</si>
  <si>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</si>
  <si>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</si>
  <si>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</si>
  <si>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</si>
  <si>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</si>
  <si>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</si>
  <si>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</si>
  <si>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</si>
  <si>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</si>
  <si>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</si>
  <si>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</si>
  <si>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</si>
  <si>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</si>
  <si>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</si>
  <si>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</si>
  <si>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</si>
  <si>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</si>
  <si>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</si>
  <si>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</si>
  <si>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</si>
  <si>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</si>
  <si>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</si>
  <si>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</si>
  <si>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</si>
  <si>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</si>
  <si>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</si>
  <si>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</si>
  <si>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</si>
  <si>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</si>
  <si>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</si>
  <si>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</si>
  <si>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</si>
  <si>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</si>
  <si>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</si>
  <si>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</si>
  <si>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</si>
  <si>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</si>
  <si>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</si>
  <si>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</si>
  <si>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</si>
  <si>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</si>
  <si>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</si>
  <si>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</si>
  <si>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</si>
  <si>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</si>
  <si>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</si>
  <si>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</si>
  <si>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</si>
  <si>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</si>
  <si>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</si>
  <si>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</si>
  <si>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</si>
  <si>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</si>
  <si>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</si>
  <si>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</si>
  <si>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</si>
  <si>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</si>
  <si>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</si>
  <si>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</si>
  <si>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</si>
  <si>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</si>
  <si>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</si>
  <si>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</si>
  <si>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</si>
  <si>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</si>
  <si>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</si>
  <si>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</si>
  <si>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</si>
  <si>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</si>
  <si>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</si>
  <si>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</si>
  <si>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</si>
  <si>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</si>
  <si>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</si>
  <si>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</si>
  <si>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</si>
  <si>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</si>
  <si>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</si>
  <si>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</si>
  <si>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</si>
  <si>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</si>
  <si>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</si>
  <si>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</si>
  <si>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</si>
  <si>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</si>
  <si>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</si>
  <si>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</si>
  <si>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</si>
  <si>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</si>
  <si>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</si>
  <si>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</si>
  <si>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</si>
  <si>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</si>
  <si>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</si>
  <si>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</si>
  <si>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</si>
  <si>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</si>
  <si>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</si>
  <si>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</si>
  <si>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</si>
  <si>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</si>
  <si>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</si>
  <si>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</si>
  <si>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</si>
  <si>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</si>
  <si>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</si>
  <si>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</si>
  <si>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</si>
  <si>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</si>
  <si>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</si>
  <si>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</si>
  <si>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</si>
  <si>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</si>
  <si>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</si>
  <si>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</si>
  <si>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</si>
  <si>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</si>
  <si>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</si>
  <si>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</si>
  <si>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</si>
  <si>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</si>
  <si>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</si>
  <si>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</si>
  <si>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</si>
  <si>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</si>
  <si>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</si>
  <si>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</si>
  <si>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</si>
  <si>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</si>
  <si>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</si>
  <si>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</si>
  <si>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</si>
  <si>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</si>
  <si>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</si>
  <si>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</si>
  <si>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</si>
  <si>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</si>
  <si>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</si>
  <si>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</si>
  <si>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</si>
  <si>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</si>
  <si>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</si>
  <si>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</si>
  <si>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</si>
  <si>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</si>
  <si>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</si>
  <si>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</si>
  <si>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</si>
  <si>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</si>
  <si>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</si>
  <si>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</si>
  <si>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</si>
  <si>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</si>
  <si>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</si>
  <si>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</si>
  <si>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</si>
  <si>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</si>
  <si>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</si>
  <si>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</si>
  <si>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</si>
  <si>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</si>
  <si>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</si>
  <si>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</si>
  <si>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</si>
  <si>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</si>
  <si>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</si>
  <si>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</si>
  <si>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</si>
  <si>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</si>
  <si>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</si>
  <si>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</si>
  <si>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</si>
  <si>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</si>
  <si>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</si>
  <si>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</si>
  <si>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</si>
  <si>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</si>
  <si>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</si>
  <si>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</si>
  <si>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</si>
  <si>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</si>
  <si>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</si>
  <si>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</si>
  <si>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</si>
  <si>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</si>
  <si>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</si>
  <si>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</si>
  <si>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</si>
  <si>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</si>
  <si>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</si>
  <si>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</si>
  <si>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</si>
  <si>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</si>
  <si>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</si>
  <si>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</si>
  <si>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</si>
  <si>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</si>
  <si>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</si>
  <si>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</si>
  <si>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</si>
  <si>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</si>
  <si>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</si>
  <si>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</si>
  <si>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</si>
  <si>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</si>
  <si>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</si>
  <si>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</si>
  <si>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</si>
  <si>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</si>
  <si>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</si>
  <si>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</si>
  <si>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</si>
  <si>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</si>
  <si>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</si>
  <si>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</si>
  <si>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</si>
  <si>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</si>
  <si>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</si>
  <si>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</si>
  <si>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</si>
  <si>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</si>
  <si>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</si>
  <si>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</si>
  <si>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</si>
  <si>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</si>
  <si>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</si>
  <si>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</si>
  <si>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</si>
  <si>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</si>
  <si>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</si>
  <si>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</si>
  <si>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</si>
  <si>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</si>
  <si>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</si>
  <si>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</si>
  <si>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</si>
  <si>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</si>
  <si>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</si>
  <si>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</si>
  <si>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</si>
  <si>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</si>
  <si>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</si>
  <si>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</si>
  <si>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</si>
  <si>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</si>
  <si>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</si>
  <si>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</si>
  <si>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</si>
  <si>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</si>
  <si>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</si>
  <si>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</si>
  <si>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</si>
  <si>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</si>
  <si>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</si>
  <si>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</si>
  <si>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</si>
  <si>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</si>
  <si>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</si>
  <si>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</si>
  <si>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</si>
  <si>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</si>
  <si>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</si>
  <si>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</si>
  <si>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</si>
  <si>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</si>
  <si>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</si>
  <si>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</si>
  <si>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</si>
  <si>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</si>
  <si>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</si>
  <si>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</si>
  <si>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</si>
  <si>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</si>
  <si>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</si>
  <si>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</si>
  <si>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</si>
  <si>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</si>
  <si>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</si>
  <si>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</si>
  <si>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</si>
  <si>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</si>
  <si>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</si>
  <si>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</si>
  <si>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</si>
  <si>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</si>
  <si>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</si>
  <si>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</si>
  <si>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</si>
  <si>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</si>
  <si>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</si>
  <si>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</si>
  <si>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</si>
  <si>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</si>
  <si>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</si>
  <si>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</si>
  <si>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</si>
  <si>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</si>
  <si>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</si>
  <si>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</si>
  <si>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</si>
  <si>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</si>
  <si>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</si>
  <si>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</si>
  <si>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</si>
  <si>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</si>
  <si>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</si>
  <si>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</si>
  <si>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</si>
  <si>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</si>
  <si>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</si>
  <si>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</si>
  <si>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</si>
  <si>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</si>
  <si>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</si>
  <si>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</si>
  <si>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</si>
  <si>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</si>
  <si>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</si>
  <si>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</si>
  <si>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</si>
  <si>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</si>
  <si>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</si>
  <si>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</si>
  <si>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</si>
  <si>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</si>
  <si>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</si>
  <si>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</si>
  <si>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</si>
  <si>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</si>
  <si>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</si>
  <si>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</si>
  <si>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</si>
  <si>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</si>
  <si>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</si>
  <si>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</si>
  <si>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</si>
  <si>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</si>
  <si>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</si>
  <si>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</si>
  <si>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</si>
  <si>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</si>
  <si>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</si>
  <si>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</si>
  <si>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</si>
  <si>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</si>
  <si>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</si>
  <si>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</si>
  <si>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</si>
  <si>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</si>
  <si>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</si>
  <si>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</si>
  <si>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</si>
  <si>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</si>
  <si>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</si>
  <si>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</si>
  <si>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</si>
  <si>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</si>
  <si>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</si>
  <si>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</si>
  <si>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</si>
  <si>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</si>
  <si>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</si>
  <si>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</si>
  <si>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</si>
  <si>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</si>
  <si>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</si>
  <si>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</si>
  <si>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</si>
  <si>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</si>
  <si>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</si>
  <si>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</si>
  <si>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</si>
  <si>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</si>
  <si>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</si>
  <si>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</si>
  <si>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</si>
  <si>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</si>
  <si>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</si>
  <si>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</si>
  <si>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</si>
  <si>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</si>
  <si>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</si>
  <si>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</si>
  <si>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</si>
  <si>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</si>
  <si>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</si>
  <si>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</si>
  <si>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</si>
  <si>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</si>
  <si>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</si>
  <si>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</si>
  <si>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</si>
  <si>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</si>
  <si>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</si>
  <si>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</si>
  <si>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</si>
  <si>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</si>
  <si>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</si>
  <si>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</si>
  <si>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</si>
  <si>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</si>
  <si>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</si>
  <si>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</si>
  <si>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</si>
  <si>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</si>
  <si>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</si>
  <si>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</si>
  <si>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</si>
  <si>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</si>
  <si>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</si>
  <si>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</si>
  <si>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</si>
  <si>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</si>
  <si>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</si>
  <si>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</si>
  <si>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</si>
  <si>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</si>
  <si>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</si>
  <si>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</si>
  <si>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</si>
  <si>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</si>
  <si>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</si>
  <si>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</si>
  <si>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</si>
  <si>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</si>
  <si>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</si>
  <si>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</si>
  <si>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</si>
  <si>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</si>
  <si>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</si>
  <si>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</si>
  <si>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</si>
  <si>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</si>
  <si>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</si>
  <si>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</si>
  <si>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</si>
  <si>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</si>
  <si>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</si>
  <si>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</si>
  <si>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</si>
  <si>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</si>
  <si>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</si>
  <si>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</si>
  <si>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</si>
  <si>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</si>
  <si>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</si>
  <si>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</si>
  <si>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</si>
  <si>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</si>
  <si>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</si>
  <si>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</si>
  <si>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</si>
  <si>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</si>
  <si>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</si>
  <si>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</si>
  <si>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</si>
  <si>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</si>
  <si>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</si>
  <si>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</si>
  <si>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</si>
  <si>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</si>
  <si>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</si>
  <si>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</si>
  <si>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</si>
  <si>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</si>
  <si>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</si>
  <si>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</si>
  <si>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</si>
  <si>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</si>
  <si>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</si>
  <si>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</si>
  <si>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</si>
  <si>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</si>
  <si>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</si>
  <si>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</si>
  <si>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</si>
  <si>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</si>
  <si>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</si>
  <si>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</si>
  <si>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</si>
  <si>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</si>
  <si>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</si>
  <si>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</si>
  <si>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</si>
  <si>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</si>
  <si>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</si>
  <si>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</si>
  <si>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</si>
  <si>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</si>
  <si>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</si>
  <si>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</si>
  <si>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</si>
  <si>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</si>
  <si>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</si>
  <si>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</si>
  <si>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</si>
  <si>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</si>
  <si>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</si>
  <si>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</si>
  <si>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</si>
  <si>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</si>
  <si>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</si>
  <si>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</si>
  <si>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</si>
  <si>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</si>
  <si>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</si>
  <si>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</si>
  <si>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</si>
  <si>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</si>
  <si>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</si>
  <si>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</si>
  <si>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</si>
  <si>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</si>
  <si>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</si>
  <si>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</si>
  <si>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</si>
  <si>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</si>
  <si>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</si>
  <si>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</si>
  <si>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</si>
  <si>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</si>
  <si>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</si>
  <si>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</si>
  <si>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</si>
  <si>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</si>
  <si>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</si>
  <si>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</si>
  <si>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</si>
  <si>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</si>
  <si>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</si>
  <si>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</si>
  <si>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</si>
  <si>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</si>
  <si>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</si>
  <si>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</si>
  <si>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</si>
  <si>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</si>
  <si>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</si>
  <si>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</si>
  <si>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</si>
  <si>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</si>
  <si>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</si>
  <si>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</si>
  <si>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</si>
  <si>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</si>
  <si>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</si>
  <si>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</si>
  <si>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</si>
  <si>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</si>
  <si>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</si>
  <si>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</si>
  <si>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</si>
  <si>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</si>
  <si>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</si>
  <si>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</si>
  <si>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</si>
  <si>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</si>
  <si>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</si>
  <si>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</si>
  <si>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</si>
  <si>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</si>
  <si>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</si>
  <si>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</si>
  <si>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</si>
  <si>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</si>
  <si>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</si>
  <si>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</si>
  <si>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</si>
  <si>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</si>
  <si>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</si>
  <si>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</si>
  <si>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</si>
  <si>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</si>
  <si>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</si>
  <si>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</si>
  <si>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</si>
  <si>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</si>
  <si>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</si>
  <si>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</si>
  <si>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</si>
  <si>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</si>
  <si>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</si>
  <si>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</si>
  <si>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</si>
  <si>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</si>
  <si>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</si>
  <si>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</si>
  <si>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</si>
  <si>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</si>
  <si>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</si>
  <si>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</si>
  <si>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</si>
  <si>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</si>
  <si>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</si>
  <si>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</si>
  <si>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</si>
  <si>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</si>
  <si>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</si>
  <si>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</si>
  <si>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</si>
  <si>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</si>
  <si>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</si>
  <si>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</si>
  <si>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</si>
  <si>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</si>
  <si>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</si>
  <si>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</si>
  <si>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</si>
  <si>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</si>
  <si>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</si>
  <si>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</si>
  <si>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</si>
  <si>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</si>
  <si>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</si>
  <si>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</si>
  <si>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</si>
  <si>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</si>
  <si>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</si>
  <si>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</si>
  <si>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</si>
  <si>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</si>
  <si>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</si>
  <si>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</si>
  <si>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</si>
  <si>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</si>
  <si>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</si>
  <si>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</si>
  <si>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</si>
  <si>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</si>
  <si>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</si>
  <si>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</si>
  <si>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</si>
  <si>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</si>
  <si>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</si>
  <si>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</si>
  <si>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</si>
  <si>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</si>
  <si>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</si>
  <si>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</si>
  <si>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</si>
  <si>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</si>
  <si>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</si>
  <si>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</si>
  <si>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</si>
  <si>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</si>
  <si>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</si>
  <si>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</si>
  <si>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</si>
  <si>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</si>
  <si>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</si>
  <si>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</si>
  <si>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</si>
  <si>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</si>
  <si>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</si>
  <si>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</si>
  <si>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</si>
  <si>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</si>
  <si>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</si>
  <si>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</si>
  <si>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</si>
  <si>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</si>
  <si>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</si>
  <si>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</si>
  <si>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</si>
  <si>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</si>
  <si>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</si>
  <si>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</si>
  <si>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</si>
  <si>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</si>
  <si>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</si>
  <si>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</si>
  <si>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</si>
  <si>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</si>
  <si>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</si>
  <si>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</si>
  <si>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</si>
  <si>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</si>
  <si>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</si>
  <si>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</si>
  <si>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</si>
  <si>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</si>
  <si>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</si>
  <si>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</si>
  <si>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</si>
  <si>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</si>
  <si>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</si>
  <si>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</si>
  <si>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</si>
  <si>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</si>
  <si>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</si>
  <si>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</si>
  <si>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</si>
  <si>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</si>
  <si>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</si>
  <si>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</si>
  <si>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</si>
  <si>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</si>
  <si>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</si>
  <si>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</si>
  <si>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</si>
  <si>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</si>
  <si>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</si>
  <si>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</si>
  <si>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</si>
  <si>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</si>
  <si>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</si>
  <si>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</si>
  <si>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</si>
  <si>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</si>
  <si>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</si>
  <si>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</si>
  <si>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</si>
  <si>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</si>
  <si>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</si>
  <si>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</si>
  <si>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</si>
  <si>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</si>
  <si>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</si>
  <si>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</si>
  <si>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</si>
  <si>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</si>
  <si>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</si>
  <si>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</si>
  <si>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</si>
  <si>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</si>
  <si>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</si>
  <si>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</si>
  <si>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</si>
  <si>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</si>
  <si>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</si>
  <si>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</si>
  <si>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</si>
  <si>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</si>
  <si>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</si>
  <si>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</si>
  <si>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</si>
  <si>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</si>
  <si>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</si>
  <si>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</si>
  <si>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</si>
  <si>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</si>
  <si>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</si>
  <si>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</si>
  <si>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</si>
  <si>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</si>
  <si>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</si>
  <si>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</si>
  <si>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</si>
  <si>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</si>
  <si>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</si>
  <si>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</si>
  <si>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</si>
  <si>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</si>
  <si>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</si>
  <si>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</si>
  <si>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</si>
  <si>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</si>
  <si>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</si>
  <si>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</si>
  <si>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</si>
  <si>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</si>
  <si>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</si>
  <si>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</si>
  <si>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</si>
  <si>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</si>
  <si>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</si>
  <si>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</si>
  <si>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</si>
  <si>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</si>
  <si>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</si>
  <si>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</si>
  <si>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</si>
  <si>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</si>
  <si>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</si>
  <si>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</si>
  <si>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</si>
  <si>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</si>
  <si>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</si>
  <si>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</si>
  <si>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</si>
  <si>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</si>
  <si>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</si>
  <si>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</si>
  <si>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</si>
  <si>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</si>
  <si>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</si>
  <si>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</si>
  <si>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</si>
  <si>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</si>
  <si>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</si>
  <si>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</si>
  <si>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</si>
  <si>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</si>
  <si>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</si>
  <si>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</si>
  <si>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</si>
  <si>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</si>
  <si>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</si>
  <si>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</si>
  <si>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</si>
  <si>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</si>
  <si>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</si>
  <si>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</si>
  <si>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</si>
  <si>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</si>
  <si>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</si>
  <si>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</si>
  <si>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</si>
  <si>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</si>
  <si>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</si>
  <si>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</si>
  <si>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</si>
  <si>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</si>
  <si>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</si>
  <si>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</si>
  <si>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</si>
  <si>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</si>
  <si>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</si>
  <si>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</si>
  <si>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</si>
  <si>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</si>
  <si>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</si>
  <si>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</si>
  <si>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</si>
  <si>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</si>
  <si>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</si>
  <si>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</si>
  <si>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</si>
  <si>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</si>
  <si>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</si>
  <si>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</si>
  <si>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</si>
  <si>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</si>
  <si>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</si>
  <si>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</si>
  <si>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</si>
  <si>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</si>
  <si>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</si>
  <si>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</si>
  <si>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</si>
  <si>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</si>
  <si>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</si>
  <si>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</si>
  <si>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</si>
  <si>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</si>
  <si>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</si>
  <si>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</si>
  <si>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</si>
  <si>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</si>
  <si>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</si>
  <si>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</si>
  <si>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</si>
  <si>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</si>
  <si>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</si>
  <si>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</si>
  <si>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</si>
  <si>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</si>
  <si>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</si>
  <si>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</si>
  <si>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</si>
  <si>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</si>
  <si>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</si>
  <si>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</si>
  <si>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</si>
  <si>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</si>
  <si>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</si>
  <si>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</si>
  <si>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</si>
  <si>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</si>
  <si>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</si>
  <si>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</si>
  <si>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</si>
  <si>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</si>
  <si>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</si>
  <si>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</si>
  <si>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</si>
  <si>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</si>
  <si>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</si>
  <si>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</si>
  <si>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</si>
  <si>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</si>
  <si>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</si>
  <si>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</si>
  <si>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</si>
  <si>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</si>
  <si>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</si>
  <si>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</si>
  <si>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</si>
  <si>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</si>
  <si>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</si>
  <si>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</si>
  <si>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</si>
  <si>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</si>
  <si>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</si>
  <si>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</si>
  <si>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</si>
  <si>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</si>
  <si>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</si>
  <si>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</si>
  <si>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</si>
  <si>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</si>
  <si>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</si>
  <si>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</si>
  <si>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</si>
  <si>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</si>
  <si>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</si>
  <si>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</si>
  <si>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</si>
  <si>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</si>
  <si>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</si>
  <si>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</si>
  <si>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</si>
  <si>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</si>
  <si>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</si>
  <si>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</si>
  <si>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</si>
  <si>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</si>
  <si>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</si>
  <si>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</si>
  <si>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</si>
  <si>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</si>
  <si>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</si>
  <si>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</si>
  <si>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</si>
  <si>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</si>
  <si>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</si>
  <si>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</si>
  <si>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</si>
  <si>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</si>
  <si>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</si>
  <si>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</si>
  <si>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</si>
  <si>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</si>
  <si>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</si>
  <si>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</si>
  <si>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</si>
  <si>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</si>
  <si>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</si>
  <si>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</si>
  <si>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</si>
  <si>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</si>
  <si>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</si>
  <si>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</si>
  <si>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</si>
  <si>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</si>
  <si>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</si>
  <si>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</si>
  <si>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</si>
  <si>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</si>
  <si>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</si>
  <si>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</si>
  <si>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</si>
  <si>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</si>
  <si>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</si>
  <si>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</si>
  <si>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</si>
  <si>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</si>
  <si>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</si>
  <si>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</si>
  <si>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</si>
  <si>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</si>
  <si>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</si>
  <si>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</si>
  <si>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</si>
  <si>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</si>
  <si>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</si>
  <si>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</si>
  <si>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</si>
  <si>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</si>
  <si>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</si>
  <si>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</si>
  <si>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</si>
  <si>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</si>
  <si>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</si>
  <si>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</si>
  <si>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</si>
  <si>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</si>
  <si>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</si>
  <si>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</si>
  <si>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</si>
  <si>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</si>
  <si>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</si>
  <si>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</si>
  <si>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</si>
  <si>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</si>
  <si>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</si>
  <si>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</si>
  <si>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</si>
  <si>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</si>
  <si>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</si>
  <si>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</si>
  <si>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</si>
  <si>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</si>
  <si>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</si>
  <si>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</si>
  <si>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</si>
  <si>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</si>
  <si>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</si>
  <si>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</si>
  <si>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</si>
  <si>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</si>
  <si>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</si>
  <si>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</si>
  <si>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</si>
  <si>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</si>
  <si>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</si>
  <si>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</si>
  <si>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</si>
  <si>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</si>
  <si>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</si>
  <si>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</si>
  <si>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</si>
  <si>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</si>
  <si>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</si>
  <si>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</si>
  <si>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</si>
  <si>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</si>
  <si>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</si>
  <si>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</si>
  <si>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</si>
  <si>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</si>
  <si>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</si>
  <si>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</si>
  <si>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</si>
  <si>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</si>
  <si>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</si>
  <si>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</si>
  <si>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</si>
  <si>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</si>
  <si>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</si>
  <si>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</si>
  <si>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</si>
  <si>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</si>
  <si>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</si>
  <si>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</si>
  <si>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</si>
  <si>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</si>
  <si>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</si>
  <si>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</si>
  <si>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</si>
  <si>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</si>
  <si>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</si>
  <si>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</si>
  <si>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</si>
  <si>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</si>
  <si>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</si>
  <si>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</si>
  <si>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</si>
  <si>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</si>
  <si>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</si>
  <si>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</si>
  <si>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</si>
  <si>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</si>
  <si>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</si>
  <si>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</si>
  <si>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</si>
  <si>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</si>
  <si>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</si>
  <si>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</si>
  <si>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</si>
  <si>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</si>
  <si>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</si>
  <si>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</si>
  <si>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</si>
  <si>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</si>
  <si>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</si>
  <si>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</si>
  <si>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</si>
  <si>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</si>
  <si>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</si>
  <si>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</si>
  <si>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</si>
  <si>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</si>
  <si>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</si>
  <si>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</si>
  <si>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</si>
  <si>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</si>
  <si>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</si>
  <si>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</si>
  <si>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</si>
  <si>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</si>
  <si>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</si>
  <si>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</si>
  <si>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</si>
  <si>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</si>
  <si>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</si>
  <si>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</si>
  <si>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</si>
  <si>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</si>
  <si>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</si>
  <si>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</si>
  <si>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</si>
  <si>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</si>
  <si>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</si>
  <si>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</si>
  <si>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</si>
  <si>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</si>
  <si>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</si>
  <si>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</si>
  <si>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</si>
  <si>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</si>
  <si>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</si>
  <si>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</si>
  <si>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</si>
  <si>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</si>
  <si>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</si>
  <si>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</si>
  <si>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</si>
  <si>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</si>
  <si>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</si>
  <si>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</si>
  <si>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</si>
  <si>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</si>
  <si>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</si>
  <si>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</si>
  <si>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</si>
  <si>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</si>
  <si>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</si>
  <si>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</si>
  <si>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</si>
  <si>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</si>
  <si>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</si>
  <si>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</si>
  <si>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</si>
  <si>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</si>
  <si>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</si>
  <si>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</si>
  <si>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</si>
  <si>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</si>
  <si>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</si>
  <si>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</si>
  <si>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</si>
  <si>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</si>
  <si>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</si>
  <si>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</si>
  <si>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</si>
  <si>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</si>
  <si>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</si>
  <si>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</si>
  <si>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</si>
  <si>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</si>
  <si>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</si>
  <si>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</si>
  <si>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</si>
  <si>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</si>
  <si>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</si>
  <si>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</si>
  <si>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</si>
  <si>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</si>
  <si>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</si>
  <si>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</si>
  <si>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</si>
  <si>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</si>
  <si>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</si>
  <si>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</si>
  <si>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</si>
  <si>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</si>
  <si>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</si>
  <si>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</si>
  <si>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</si>
  <si>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</si>
  <si>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</si>
  <si>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</si>
  <si>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</si>
  <si>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</si>
  <si>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</si>
  <si>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</si>
  <si>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</si>
  <si>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</si>
  <si>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</si>
  <si>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</si>
  <si>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</si>
  <si>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</si>
  <si>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</si>
  <si>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</si>
  <si>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</si>
  <si>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</si>
  <si>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</si>
  <si>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</si>
  <si>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</si>
  <si>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</si>
  <si>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</si>
  <si>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</si>
  <si>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</si>
  <si>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</si>
  <si>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</si>
  <si>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</si>
  <si>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</si>
  <si>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</si>
  <si>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</si>
  <si>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</si>
  <si>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</si>
  <si>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</si>
  <si>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</si>
  <si>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</si>
  <si>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</si>
  <si>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</si>
  <si>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</si>
  <si>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</si>
  <si>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</si>
  <si>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</si>
  <si>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</si>
  <si>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</si>
  <si>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</si>
  <si>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</si>
  <si>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</si>
  <si>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</si>
  <si>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</si>
  <si>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</si>
  <si>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</si>
  <si>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</si>
  <si>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</si>
  <si>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</si>
  <si>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</si>
  <si>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</si>
  <si>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</si>
  <si>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</si>
  <si>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</si>
  <si>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</si>
  <si>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</si>
  <si>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</si>
  <si>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</si>
  <si>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</si>
  <si>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</si>
  <si>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</si>
  <si>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</si>
  <si>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</si>
  <si>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</si>
  <si>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</si>
  <si>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</si>
  <si>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</si>
  <si>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</si>
  <si>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</si>
  <si>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</si>
  <si>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</si>
  <si>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</si>
  <si>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</si>
  <si>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</si>
  <si>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</si>
  <si>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</si>
  <si>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</si>
  <si>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</si>
  <si>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</si>
  <si>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</si>
  <si>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</si>
  <si>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</si>
  <si>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</si>
  <si>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</si>
  <si>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</si>
  <si>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</si>
  <si>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</si>
  <si>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</si>
  <si>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</si>
  <si>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</si>
  <si>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</si>
  <si>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</si>
  <si>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</si>
  <si>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</si>
  <si>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</si>
  <si>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</si>
  <si>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</si>
  <si>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</si>
  <si>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</si>
  <si>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</si>
  <si>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</si>
  <si>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</si>
  <si>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</si>
  <si>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</si>
  <si>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</si>
  <si>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</si>
  <si>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</si>
  <si>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</si>
  <si>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</si>
  <si>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</si>
  <si>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</si>
  <si>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</si>
  <si>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</si>
  <si>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</si>
  <si>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</si>
  <si>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</si>
  <si>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</si>
  <si>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</si>
  <si>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</si>
  <si>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</si>
  <si>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</si>
  <si>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</si>
  <si>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</si>
  <si>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</si>
  <si>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</si>
  <si>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</si>
  <si>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</si>
  <si>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</si>
  <si>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</si>
  <si>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</si>
  <si>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</si>
  <si>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</si>
  <si>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</si>
  <si>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</si>
  <si>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</si>
  <si>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</si>
  <si>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</si>
  <si>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</si>
  <si>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</si>
  <si>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</si>
  <si>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</si>
  <si>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</si>
  <si>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</si>
  <si>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</si>
  <si>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</si>
  <si>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</si>
  <si>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</si>
  <si>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</si>
  <si>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</si>
  <si>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</si>
  <si>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</si>
  <si>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</si>
  <si>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</si>
  <si>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</si>
  <si>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</si>
  <si>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</si>
  <si>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</si>
  <si>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</si>
  <si>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</si>
  <si>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</si>
  <si>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</si>
  <si>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</si>
  <si>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</si>
  <si>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</si>
  <si>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</si>
  <si>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</si>
  <si>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</si>
  <si>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</si>
  <si>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</si>
  <si>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</si>
  <si>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</si>
  <si>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</si>
  <si>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</si>
  <si>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</si>
  <si>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</si>
  <si>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</si>
  <si>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</si>
  <si>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</si>
  <si>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</si>
  <si>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</si>
  <si>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</si>
  <si>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</si>
  <si>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</si>
  <si>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</si>
  <si>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</si>
  <si>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</si>
  <si>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</si>
  <si>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</si>
  <si>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</si>
  <si>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</si>
  <si>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</si>
  <si>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</si>
  <si>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</si>
  <si>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</si>
  <si>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</si>
  <si>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</si>
  <si>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</si>
  <si>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</si>
  <si>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</si>
  <si>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</si>
  <si>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</si>
  <si>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</si>
  <si>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</si>
  <si>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</si>
  <si>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</si>
  <si>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</si>
  <si>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</si>
  <si>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</si>
  <si>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</si>
  <si>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</si>
  <si>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</si>
  <si>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</si>
  <si>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</si>
  <si>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</si>
  <si>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</si>
  <si>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</si>
  <si>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</si>
  <si>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</si>
  <si>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</si>
  <si>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</si>
  <si>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</si>
  <si>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</si>
  <si>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</si>
  <si>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</si>
  <si>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</si>
  <si>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</si>
  <si>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</si>
  <si>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</si>
  <si>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</si>
  <si>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</si>
  <si>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</si>
  <si>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</si>
  <si>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</si>
  <si>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</si>
  <si>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</si>
  <si>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</si>
  <si>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</si>
  <si>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</si>
  <si>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</si>
  <si>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</si>
  <si>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</si>
  <si>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</si>
  <si>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</si>
  <si>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</si>
  <si>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</si>
  <si>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</si>
  <si>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</si>
  <si>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</si>
  <si>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</si>
  <si>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</si>
  <si>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</si>
  <si>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</si>
  <si>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</si>
  <si>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</si>
  <si>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</si>
  <si>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</si>
  <si>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</si>
  <si>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</si>
  <si>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</si>
  <si>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</si>
  <si>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</si>
  <si>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</si>
  <si>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</si>
  <si>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</si>
  <si>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</si>
  <si>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</si>
  <si>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</si>
  <si>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</si>
  <si>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</si>
  <si>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</si>
  <si>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</si>
  <si>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</si>
  <si>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</si>
  <si>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</si>
  <si>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</si>
  <si>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</si>
  <si>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</si>
  <si>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</si>
  <si>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</si>
  <si>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</si>
  <si>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</si>
  <si>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</si>
  <si>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</si>
  <si>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</si>
  <si>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</si>
  <si>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</si>
  <si>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</si>
  <si>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</si>
  <si>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</si>
  <si>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</si>
  <si>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</si>
  <si>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</si>
  <si>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</si>
  <si>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</si>
  <si>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</si>
  <si>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</si>
  <si>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</si>
  <si>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</si>
  <si>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</si>
  <si>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</si>
  <si>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</si>
  <si>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</si>
  <si>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</si>
  <si>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</si>
  <si>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</si>
  <si>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</si>
  <si>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</si>
  <si>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</si>
  <si>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</si>
  <si>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</si>
  <si>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</si>
  <si>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</si>
  <si>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</si>
  <si>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</si>
  <si>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</si>
  <si>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</si>
  <si>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</si>
  <si>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</si>
  <si>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</si>
  <si>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</si>
  <si>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</si>
  <si>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</si>
  <si>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</si>
  <si>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</si>
  <si>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</si>
  <si>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</si>
  <si>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</si>
  <si>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</si>
  <si>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</si>
  <si>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</si>
  <si>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</si>
  <si>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</si>
  <si>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</si>
  <si>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</si>
  <si>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</si>
  <si>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</si>
  <si>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</si>
  <si>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</si>
  <si>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</si>
  <si>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</si>
  <si>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</si>
  <si>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</si>
  <si>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</si>
  <si>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</si>
  <si>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</si>
  <si>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</si>
  <si>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</si>
  <si>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</si>
  <si>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</si>
  <si>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</si>
  <si>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</si>
  <si>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</si>
  <si>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</si>
  <si>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</si>
  <si>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</si>
  <si>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</si>
  <si>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</si>
  <si>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</si>
  <si>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</si>
  <si>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</si>
  <si>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</si>
  <si>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</si>
  <si>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</si>
  <si>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</si>
  <si>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</si>
  <si>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</si>
  <si>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</si>
  <si>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</si>
  <si>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</si>
  <si>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</si>
  <si>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</si>
  <si>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</si>
  <si>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</si>
  <si>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</si>
  <si>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</si>
  <si>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</si>
  <si>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</si>
  <si>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</si>
  <si>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</si>
  <si>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</si>
  <si>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</si>
  <si>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</si>
  <si>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</si>
  <si>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</si>
  <si>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</si>
  <si>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</si>
  <si>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</si>
  <si>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</si>
  <si>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</si>
  <si>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</si>
  <si>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</si>
  <si>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</si>
  <si>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</si>
  <si>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</si>
  <si>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</si>
  <si>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</si>
  <si>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</si>
  <si>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</si>
  <si>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</si>
  <si>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</si>
  <si>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</si>
  <si>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</si>
  <si>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</si>
  <si>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</si>
  <si>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</si>
  <si>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</si>
  <si>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</si>
  <si>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</si>
  <si>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</si>
  <si>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</si>
  <si>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</si>
  <si>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</si>
  <si>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</si>
  <si>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</si>
  <si>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</si>
  <si>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</si>
  <si>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</si>
  <si>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</si>
  <si>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</si>
  <si>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</si>
  <si>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</si>
  <si>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</si>
  <si>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</si>
  <si>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</si>
  <si>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</si>
  <si>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</si>
  <si>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</si>
  <si>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</si>
  <si>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</si>
  <si>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</si>
  <si>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</si>
  <si>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</si>
  <si>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</si>
  <si>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</si>
  <si>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</si>
  <si>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</si>
  <si>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</si>
  <si>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</si>
  <si>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</si>
  <si>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</si>
  <si>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</si>
  <si>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</si>
  <si>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</si>
  <si>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</si>
  <si>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</si>
  <si>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</si>
  <si>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</si>
  <si>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</si>
  <si>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</si>
  <si>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</si>
  <si>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</si>
  <si>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</si>
  <si>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</si>
  <si>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</si>
  <si>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</si>
  <si>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</si>
  <si>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</si>
  <si>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</si>
  <si>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</si>
  <si>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</si>
  <si>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</si>
  <si>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</si>
  <si>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</si>
  <si>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</si>
  <si>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</si>
  <si>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</si>
  <si>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</si>
  <si>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</si>
  <si>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</si>
  <si>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</si>
  <si>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</si>
  <si>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</si>
  <si>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</si>
  <si>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</si>
  <si>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</si>
  <si>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</si>
  <si>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</si>
  <si>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</si>
  <si>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</si>
  <si>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</si>
  <si>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</si>
  <si>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</si>
  <si>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</si>
  <si>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</si>
  <si>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</si>
  <si>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</si>
  <si>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</si>
  <si>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</si>
  <si>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</si>
  <si>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</si>
  <si>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</si>
  <si>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</si>
  <si>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</si>
  <si>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</si>
  <si>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</si>
  <si>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</si>
  <si>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</si>
  <si>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</si>
  <si>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</si>
  <si>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</si>
  <si>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</si>
  <si>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</si>
  <si>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</si>
  <si>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</si>
  <si>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</si>
  <si>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</si>
  <si>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</si>
  <si>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</si>
  <si>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</si>
  <si>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</si>
  <si>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</si>
  <si>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</si>
  <si>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</si>
  <si>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</si>
  <si>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</si>
  <si>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</si>
  <si>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</si>
  <si>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</si>
  <si>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</si>
  <si>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</si>
  <si>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</si>
  <si>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</si>
  <si>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</si>
  <si>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</si>
  <si>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</si>
  <si>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</si>
  <si>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</si>
  <si>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</si>
  <si>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</si>
  <si>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</si>
  <si>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</si>
  <si>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</si>
  <si>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</si>
  <si>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</si>
  <si>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</si>
  <si>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</si>
  <si>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</si>
  <si>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</si>
  <si>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</si>
  <si>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</si>
  <si>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</si>
  <si>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</si>
  <si>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</si>
  <si>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</si>
  <si>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</si>
  <si>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</si>
  <si>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</si>
  <si>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</si>
  <si>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</si>
  <si>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</si>
  <si>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</si>
  <si>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</si>
  <si>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</si>
  <si>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</si>
  <si>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</si>
  <si>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</si>
  <si>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</si>
  <si>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</si>
  <si>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</si>
  <si>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</si>
  <si>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</si>
  <si>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</si>
  <si>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</si>
  <si>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</si>
  <si>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</si>
  <si>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</si>
  <si>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</si>
  <si>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</si>
  <si>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</si>
  <si>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</si>
  <si>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</si>
  <si>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</si>
  <si>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</si>
  <si>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</si>
  <si>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</si>
  <si>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</si>
  <si>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</si>
  <si>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</si>
  <si>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</si>
  <si>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</si>
  <si>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</si>
  <si>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</si>
  <si>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</si>
  <si>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</si>
  <si>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</si>
  <si>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</si>
  <si>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</si>
  <si>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</si>
  <si>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</si>
  <si>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</si>
  <si>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</si>
  <si>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</si>
  <si>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</si>
  <si>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</si>
  <si>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</si>
  <si>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</si>
  <si>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</si>
  <si>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</si>
  <si>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</si>
  <si>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</si>
  <si>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</si>
  <si>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</si>
  <si>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</si>
  <si>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</si>
  <si>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</si>
  <si>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</si>
  <si>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</si>
  <si>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</si>
  <si>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</si>
  <si>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</si>
  <si>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</si>
  <si>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</si>
  <si>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</si>
  <si>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</si>
  <si>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</si>
  <si>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</si>
  <si>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</si>
  <si>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</si>
  <si>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</si>
  <si>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</si>
  <si>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</si>
  <si>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</si>
  <si>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</si>
  <si>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</si>
  <si>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</si>
  <si>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</si>
  <si>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</si>
  <si>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</si>
  <si>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</si>
  <si>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</si>
  <si>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</si>
  <si>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</si>
  <si>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</si>
  <si>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</si>
  <si>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</si>
  <si>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</si>
  <si>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</si>
  <si>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</si>
  <si>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</si>
  <si>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</si>
  <si>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</si>
  <si>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</si>
  <si>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</si>
  <si>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</si>
  <si>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</si>
  <si>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</si>
  <si>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</si>
  <si>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</si>
  <si>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</si>
  <si>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</si>
  <si>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</si>
  <si>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</si>
  <si>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</si>
  <si>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</si>
  <si>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</si>
  <si>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</si>
  <si>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</si>
  <si>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</si>
  <si>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</si>
  <si>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</si>
  <si>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</si>
  <si>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</si>
  <si>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</si>
  <si>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</si>
  <si>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</si>
  <si>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</si>
  <si>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</si>
  <si>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</si>
  <si>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</si>
  <si>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</si>
  <si>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</si>
  <si>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</si>
  <si>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</si>
  <si>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</si>
  <si>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</si>
  <si>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</si>
  <si>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</si>
  <si>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</si>
  <si>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</si>
  <si>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</si>
  <si>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</si>
  <si>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</si>
  <si>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</si>
  <si>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</si>
  <si>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</si>
  <si>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</si>
  <si>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</si>
  <si>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</si>
  <si>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</si>
  <si>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</si>
  <si>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</si>
  <si>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</si>
  <si>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</si>
  <si>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</si>
  <si>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</si>
  <si>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</si>
  <si>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</si>
  <si>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</si>
  <si>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</si>
  <si>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</si>
  <si>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</si>
  <si>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</si>
  <si>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</si>
  <si>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</si>
  <si>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</si>
  <si>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</si>
  <si>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</si>
  <si>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</si>
  <si>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</si>
  <si>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</si>
  <si>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</si>
  <si>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</si>
  <si>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</si>
  <si>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</si>
  <si>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</si>
  <si>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</si>
  <si>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</si>
  <si>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</si>
  <si>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</si>
  <si>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</si>
  <si>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</si>
  <si>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</si>
  <si>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</si>
  <si>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</si>
  <si>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</si>
  <si>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</si>
  <si>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</si>
  <si>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</si>
  <si>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</si>
  <si>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</si>
  <si>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</si>
  <si>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</si>
  <si>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</si>
  <si>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</si>
  <si>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</si>
  <si>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</si>
  <si>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</si>
  <si>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</si>
  <si>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</si>
  <si>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</si>
  <si>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</si>
  <si>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</si>
  <si>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</si>
  <si>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</si>
  <si>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</si>
  <si>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</si>
  <si>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</si>
  <si>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</si>
  <si>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</si>
  <si>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</si>
  <si>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</si>
  <si>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</si>
  <si>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</si>
  <si>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</si>
  <si>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</si>
  <si>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</si>
  <si>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</si>
  <si>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</si>
  <si>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</si>
  <si>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</si>
  <si>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</si>
  <si>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</si>
  <si>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</si>
  <si>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</si>
  <si>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</si>
  <si>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</si>
  <si>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</si>
  <si>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</si>
  <si>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</si>
  <si>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</si>
  <si>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</si>
  <si>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</si>
  <si>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</si>
  <si>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</si>
  <si>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</si>
  <si>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</si>
  <si>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</si>
  <si>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</si>
  <si>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</si>
  <si>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</si>
  <si>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</si>
  <si>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</si>
  <si>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</si>
  <si>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</si>
  <si>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</si>
  <si>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</si>
  <si>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</si>
  <si>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</si>
  <si>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</si>
  <si>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</si>
  <si>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</si>
  <si>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</si>
  <si>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</si>
  <si>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</si>
  <si>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</si>
  <si>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</si>
  <si>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</si>
  <si>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</si>
  <si>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</si>
  <si>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</si>
  <si>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</si>
  <si>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</si>
  <si>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</si>
  <si>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</si>
  <si>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</si>
  <si>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</si>
  <si>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</si>
  <si>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</si>
  <si>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</si>
  <si>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</si>
  <si>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</si>
  <si>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</si>
  <si>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</si>
  <si>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</si>
  <si>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</si>
  <si>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</si>
  <si>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</si>
  <si>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</si>
  <si>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</si>
  <si>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</si>
  <si>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</si>
  <si>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</si>
  <si>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</si>
  <si>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</si>
  <si>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</si>
  <si>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</si>
  <si>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</si>
  <si>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</si>
  <si>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</si>
  <si>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</si>
  <si>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</si>
  <si>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</si>
  <si>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</si>
  <si>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</si>
  <si>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</si>
  <si>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</si>
  <si>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</si>
  <si>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</si>
  <si>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</si>
  <si>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</si>
  <si>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</si>
  <si>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</si>
  <si>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</si>
  <si>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</si>
  <si>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</si>
  <si>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</si>
  <si>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</si>
  <si>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</si>
  <si>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</si>
  <si>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</si>
  <si>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</si>
  <si>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</si>
  <si>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</si>
  <si>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</si>
  <si>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</si>
  <si>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</si>
  <si>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</si>
  <si>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</si>
  <si>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</si>
  <si>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</si>
  <si>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</si>
  <si>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</si>
  <si>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</si>
  <si>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</si>
  <si>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</si>
  <si>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</si>
  <si>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</si>
  <si>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</si>
  <si>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</si>
  <si>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</si>
  <si>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</si>
  <si>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</si>
  <si>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</si>
  <si>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</si>
  <si>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</si>
  <si>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</si>
  <si>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</si>
  <si>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</si>
  <si>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</si>
  <si>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</si>
  <si>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</si>
  <si>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</si>
  <si>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</si>
  <si>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</si>
  <si>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</si>
  <si>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</si>
  <si>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</si>
  <si>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</si>
  <si>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</si>
  <si>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</si>
  <si>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</si>
  <si>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</si>
  <si>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</si>
  <si>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</si>
  <si>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</si>
  <si>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</si>
  <si>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</si>
  <si>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</si>
  <si>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</si>
  <si>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</si>
  <si>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</si>
  <si>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</si>
  <si>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</si>
  <si>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</si>
  <si>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</si>
  <si>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</si>
  <si>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</si>
  <si>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</si>
  <si>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</si>
  <si>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</si>
  <si>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</si>
  <si>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</si>
  <si>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</si>
  <si>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</si>
  <si>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</si>
  <si>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</si>
  <si>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</si>
  <si>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</si>
  <si>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</si>
  <si>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</si>
  <si>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</si>
  <si>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</si>
  <si>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</si>
  <si>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</si>
  <si>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</si>
  <si>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</si>
  <si>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</si>
  <si>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</si>
  <si>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</si>
  <si>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</si>
  <si>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</si>
  <si>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</si>
  <si>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</si>
  <si>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</si>
  <si>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</si>
  <si>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</si>
  <si>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</si>
  <si>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</si>
  <si>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</si>
  <si>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</si>
  <si>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</si>
  <si>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</si>
  <si>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</si>
  <si>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</si>
  <si>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</si>
  <si>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</si>
  <si>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</si>
  <si>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</si>
  <si>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</si>
  <si>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</si>
  <si>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</si>
  <si>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</si>
  <si>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</si>
  <si>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</si>
  <si>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</si>
  <si>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</si>
  <si>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</si>
  <si>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</si>
  <si>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</si>
  <si>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</si>
  <si>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</si>
  <si>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</si>
  <si>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</si>
  <si>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</si>
  <si>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</si>
  <si>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</si>
  <si>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</si>
  <si>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</si>
  <si>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</si>
  <si>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</si>
  <si>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</si>
  <si>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</si>
  <si>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</si>
  <si>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</si>
  <si>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</si>
  <si>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</si>
  <si>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</si>
  <si>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</si>
  <si>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</si>
  <si>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</si>
  <si>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</si>
  <si>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</si>
  <si>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</si>
  <si>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</si>
  <si>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</si>
  <si>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</si>
  <si>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</si>
  <si>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</si>
  <si>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</si>
  <si>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</si>
  <si>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</si>
  <si>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</si>
  <si>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</si>
  <si>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</si>
  <si>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</si>
  <si>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</si>
  <si>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</si>
  <si>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</si>
  <si>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</si>
  <si>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</si>
  <si>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</si>
  <si>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</si>
  <si>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</si>
  <si>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</si>
  <si>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</si>
  <si>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</si>
  <si>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</si>
  <si>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</si>
  <si>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</si>
  <si>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</si>
  <si>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</si>
  <si>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</si>
  <si>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</si>
  <si>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</si>
  <si>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</si>
  <si>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</si>
  <si>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</si>
  <si>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</si>
  <si>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</si>
  <si>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</si>
  <si>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</si>
  <si>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</si>
  <si>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</si>
  <si>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</si>
  <si>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</si>
  <si>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</si>
  <si>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</si>
  <si>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</si>
  <si>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</si>
  <si>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</si>
  <si>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</si>
  <si>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</si>
  <si>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</si>
  <si>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</si>
  <si>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</si>
  <si>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</si>
  <si>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</si>
  <si>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</si>
  <si>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</si>
  <si>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</si>
  <si>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</si>
  <si>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</si>
  <si>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</si>
  <si>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</si>
  <si>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</si>
  <si>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</si>
  <si>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</si>
  <si>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</si>
  <si>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</si>
  <si>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</si>
  <si>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</si>
  <si>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</si>
  <si>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</si>
  <si>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</si>
  <si>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</si>
  <si>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</si>
  <si>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</si>
  <si>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</si>
  <si>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</si>
  <si>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</si>
  <si>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</si>
  <si>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</si>
  <si>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</si>
  <si>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</si>
  <si>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</si>
  <si>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</si>
  <si>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</si>
  <si>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</si>
  <si>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</si>
  <si>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</si>
  <si>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</si>
  <si>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</si>
  <si>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</si>
  <si>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</si>
  <si>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</si>
  <si>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</si>
  <si>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</si>
  <si>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</si>
  <si>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</si>
  <si>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</si>
  <si>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</si>
  <si>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</si>
  <si>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</si>
  <si>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</si>
  <si>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</si>
  <si>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</si>
  <si>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</si>
  <si>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</si>
  <si>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</si>
  <si>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</si>
  <si>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</si>
  <si>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</si>
  <si>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</si>
  <si>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</si>
  <si>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</si>
  <si>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</si>
  <si>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</si>
  <si>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</si>
  <si>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</si>
  <si>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</si>
  <si>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</si>
  <si>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</si>
  <si>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</si>
  <si>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</si>
  <si>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</si>
  <si>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</si>
  <si>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</si>
  <si>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</si>
  <si>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</si>
  <si>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</si>
  <si>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</si>
  <si>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</si>
  <si>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</si>
  <si>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</si>
  <si>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</si>
  <si>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</si>
  <si>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</si>
  <si>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</si>
  <si>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</si>
  <si>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</si>
  <si>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</si>
  <si>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</si>
  <si>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</si>
  <si>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</si>
  <si>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</si>
  <si>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</si>
  <si>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</si>
  <si>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</si>
  <si>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</si>
  <si>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</si>
  <si>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</si>
  <si>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</si>
  <si>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</si>
  <si>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</si>
  <si>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</si>
  <si>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</si>
  <si>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</si>
  <si>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</si>
  <si>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</si>
  <si>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</si>
  <si>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</si>
  <si>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</si>
  <si>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</si>
  <si>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</si>
  <si>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</si>
  <si>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</si>
  <si>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</si>
  <si>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</si>
  <si>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</si>
  <si>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</si>
  <si>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</si>
  <si>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</si>
  <si>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</si>
  <si>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</si>
  <si>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</si>
  <si>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</si>
  <si>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</si>
  <si>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</si>
  <si>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</si>
  <si>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</si>
  <si>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</si>
  <si>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</si>
  <si>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</si>
  <si>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</si>
  <si>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</si>
  <si>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</si>
  <si>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</si>
  <si>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</si>
  <si>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</si>
  <si>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</si>
  <si>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</si>
  <si>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</si>
  <si>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</si>
  <si>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</si>
  <si>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</si>
  <si>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</si>
  <si>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</si>
  <si>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</si>
  <si>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</si>
  <si>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</si>
  <si>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</si>
  <si>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</si>
  <si>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</si>
  <si>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</si>
  <si>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</si>
  <si>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</si>
  <si>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</si>
  <si>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</si>
  <si>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</si>
  <si>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</si>
  <si>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</si>
  <si>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</si>
  <si>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</si>
  <si>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</si>
  <si>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</si>
  <si>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</si>
  <si>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</si>
  <si>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</si>
  <si>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</si>
  <si>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</si>
  <si>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</si>
  <si>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</si>
  <si>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</si>
  <si>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</si>
  <si>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</si>
  <si>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</si>
  <si>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</si>
  <si>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</si>
  <si>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</si>
  <si>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</si>
  <si>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</si>
  <si>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</si>
  <si>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</si>
  <si>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</si>
  <si>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</si>
  <si>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</si>
  <si>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</si>
  <si>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</si>
  <si>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</si>
  <si>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</si>
  <si>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</si>
  <si>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</si>
  <si>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</si>
  <si>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</si>
  <si>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</si>
  <si>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</si>
  <si>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</si>
  <si>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</si>
  <si>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</si>
  <si>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</si>
  <si>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</si>
  <si>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</si>
  <si>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</si>
  <si>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</si>
  <si>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</si>
  <si>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</si>
  <si>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</si>
  <si>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</si>
  <si>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</si>
  <si>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</si>
  <si>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</si>
  <si>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</si>
  <si>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</si>
  <si>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</si>
  <si>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</si>
  <si>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</si>
  <si>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</si>
  <si>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</si>
  <si>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</si>
  <si>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</si>
  <si>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</si>
  <si>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</si>
  <si>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</si>
  <si>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</si>
  <si>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</si>
  <si>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</si>
  <si>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</si>
  <si>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</si>
  <si>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</si>
  <si>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</si>
  <si>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</si>
  <si>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</si>
  <si>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</si>
  <si>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</si>
  <si>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</si>
  <si>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</si>
  <si>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</si>
  <si>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</si>
  <si>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</si>
  <si>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</si>
  <si>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</si>
  <si>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</si>
  <si>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</si>
  <si>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</si>
  <si>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</si>
  <si>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</si>
  <si>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</si>
  <si>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</si>
  <si>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</si>
  <si>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</si>
  <si>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</si>
  <si>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</si>
  <si>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</si>
  <si>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</si>
  <si>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</si>
  <si>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</si>
  <si>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</si>
  <si>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</si>
  <si>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</si>
  <si>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</si>
  <si>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</si>
  <si>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</si>
  <si>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</si>
  <si>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</si>
  <si>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</si>
  <si>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</si>
  <si>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</si>
  <si>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</si>
  <si>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</si>
  <si>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</si>
  <si>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</si>
  <si>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</si>
  <si>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</si>
  <si>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</si>
  <si>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</si>
  <si>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</si>
  <si>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</si>
  <si>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</si>
  <si>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</si>
  <si>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</si>
  <si>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</si>
  <si>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</si>
  <si>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</si>
  <si>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</si>
  <si>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</si>
  <si>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</si>
  <si>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</si>
  <si>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</si>
  <si>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</si>
  <si>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</si>
  <si>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</si>
  <si>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</si>
  <si>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</si>
  <si>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</si>
  <si>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</si>
  <si>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</si>
  <si>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</si>
  <si>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</si>
  <si>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</si>
  <si>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</si>
  <si>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</si>
  <si>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</si>
  <si>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</si>
  <si>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</si>
  <si>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</si>
  <si>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</si>
  <si>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</si>
  <si>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</si>
  <si>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</si>
  <si>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</si>
  <si>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</si>
  <si>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</si>
  <si>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</si>
  <si>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</si>
  <si>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</si>
  <si>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</si>
  <si>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</si>
  <si>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</si>
  <si>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</si>
  <si>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</si>
  <si>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</si>
  <si>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</si>
  <si>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</si>
  <si>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</si>
  <si>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</si>
  <si>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</si>
  <si>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</si>
  <si>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</si>
  <si>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</si>
  <si>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</si>
  <si>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</si>
  <si>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</si>
  <si>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</si>
  <si>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</si>
  <si>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</si>
  <si>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</si>
  <si>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</si>
  <si>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</si>
  <si>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</si>
  <si>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</si>
  <si>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</si>
  <si>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</si>
  <si>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</si>
  <si>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</si>
  <si>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</si>
  <si>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</si>
  <si>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</si>
  <si>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</si>
  <si>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</si>
  <si>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</si>
  <si>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</si>
  <si>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</si>
  <si>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</si>
  <si>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</si>
  <si>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</si>
  <si>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</si>
  <si>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</si>
  <si>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</si>
  <si>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</si>
  <si>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</si>
  <si>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</si>
  <si>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</si>
  <si>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</si>
  <si>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</si>
  <si>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</si>
  <si>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</si>
  <si>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</si>
  <si>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</si>
  <si>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</si>
  <si>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</si>
  <si>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</si>
  <si>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</si>
  <si>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</si>
  <si>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</si>
  <si>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</si>
  <si>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</si>
  <si>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</si>
  <si>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</si>
  <si>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</si>
  <si>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</si>
  <si>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</si>
  <si>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</si>
  <si>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</si>
  <si>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</si>
  <si>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</si>
  <si>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</si>
  <si>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</si>
  <si>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</si>
  <si>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</si>
  <si>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</si>
  <si>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</si>
  <si>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</si>
  <si>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</si>
  <si>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</si>
  <si>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</si>
  <si>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</si>
  <si>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</si>
  <si>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</si>
  <si>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</si>
  <si>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</si>
  <si>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</si>
  <si>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</si>
  <si>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</si>
  <si>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</si>
  <si>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</si>
  <si>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</si>
  <si>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</si>
  <si>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</si>
  <si>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</si>
  <si>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</si>
  <si>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</si>
  <si>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</si>
  <si>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</si>
  <si>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</si>
  <si>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</si>
  <si>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</si>
  <si>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</si>
  <si>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</si>
  <si>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</si>
  <si>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</si>
  <si>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</si>
  <si>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</si>
  <si>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</si>
  <si>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</si>
  <si>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</si>
  <si>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</si>
  <si>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</si>
  <si>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</si>
  <si>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</si>
  <si>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</si>
  <si>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</si>
  <si>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</si>
  <si>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</si>
  <si>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</si>
  <si>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</si>
  <si>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</si>
  <si>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</si>
  <si>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</si>
  <si>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</si>
  <si>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</si>
  <si>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</si>
  <si>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</si>
  <si>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</si>
  <si>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</si>
  <si>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</si>
  <si>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</si>
  <si>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</si>
  <si>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</si>
  <si>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</si>
  <si>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</si>
  <si>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</si>
  <si>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</si>
  <si>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</si>
  <si>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</si>
  <si>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</si>
  <si>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</si>
  <si>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</si>
  <si>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</si>
  <si>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</si>
  <si>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</si>
  <si>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</si>
  <si>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</si>
  <si>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</si>
  <si>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</si>
  <si>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</si>
  <si>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</si>
  <si>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</si>
  <si>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</si>
  <si>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</si>
  <si>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</si>
  <si>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</si>
  <si>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</si>
  <si>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</si>
  <si>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</si>
  <si>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</si>
  <si>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</si>
  <si>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</si>
  <si>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</si>
  <si>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</si>
  <si>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</si>
  <si>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</si>
  <si>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</si>
  <si>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</si>
  <si>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</si>
  <si>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</si>
  <si>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</si>
  <si>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</si>
  <si>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</si>
  <si>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</si>
  <si>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</si>
  <si>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</si>
  <si>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</si>
  <si>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</si>
  <si>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</si>
  <si>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</si>
  <si>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</si>
  <si>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</si>
  <si>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</si>
  <si>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</si>
  <si>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</si>
  <si>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</si>
  <si>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</si>
  <si>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</si>
  <si>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</si>
  <si>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</si>
  <si>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</si>
  <si>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</si>
  <si>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</si>
  <si>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</si>
  <si>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</si>
  <si>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</si>
  <si>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</si>
  <si>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</si>
  <si>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</si>
  <si>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</si>
  <si>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</si>
  <si>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</si>
  <si>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</si>
  <si>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</si>
  <si>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</si>
  <si>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</si>
  <si>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</si>
  <si>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</si>
  <si>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</si>
  <si>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</si>
  <si>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</si>
  <si>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</si>
  <si>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</si>
  <si>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</si>
  <si>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</si>
  <si>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</si>
  <si>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</si>
  <si>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</si>
  <si>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</si>
  <si>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</si>
  <si>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</si>
  <si>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</si>
  <si>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</si>
  <si>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</si>
  <si>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</si>
  <si>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</si>
  <si>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</si>
  <si>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</si>
  <si>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</si>
  <si>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</si>
  <si>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</si>
  <si>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</si>
  <si>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</si>
  <si>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</si>
  <si>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</si>
  <si>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</si>
  <si>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</si>
  <si>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</si>
  <si>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</si>
  <si>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</si>
  <si>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</si>
  <si>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</si>
  <si>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</si>
  <si>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</si>
  <si>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</si>
  <si>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</si>
  <si>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</si>
  <si>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</si>
  <si>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</si>
  <si>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</si>
  <si>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</si>
  <si>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</si>
  <si>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</si>
  <si>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</si>
  <si>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</si>
  <si>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</si>
  <si>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</si>
  <si>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</si>
  <si>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</si>
  <si>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</si>
  <si>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</si>
  <si>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</si>
  <si>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</si>
  <si>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</si>
  <si>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</si>
  <si>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</si>
  <si>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</si>
  <si>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</si>
  <si>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</si>
  <si>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</si>
  <si>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</si>
  <si>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</si>
  <si>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</si>
  <si>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</si>
  <si>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</si>
  <si>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</si>
  <si>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</si>
  <si>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</si>
  <si>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</si>
  <si>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</si>
  <si>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</si>
  <si>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</si>
  <si>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</si>
  <si>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</si>
  <si>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</si>
  <si>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</si>
  <si>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</si>
  <si>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</si>
  <si>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</si>
  <si>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</si>
  <si>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</si>
  <si>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</si>
  <si>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</si>
  <si>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</si>
  <si>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</si>
  <si>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</si>
  <si>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</si>
  <si>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</si>
  <si>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</si>
  <si>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</si>
  <si>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</si>
  <si>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</si>
  <si>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</si>
  <si>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</si>
  <si>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</si>
  <si>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</si>
  <si>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</si>
  <si>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</si>
  <si>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</si>
  <si>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</si>
  <si>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</si>
  <si>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</si>
  <si>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</si>
  <si>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</si>
  <si>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</si>
  <si>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</si>
  <si>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</si>
  <si>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</si>
  <si>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</si>
  <si>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</si>
  <si>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</si>
  <si>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</si>
  <si>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</si>
  <si>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</si>
  <si>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</si>
  <si>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</si>
  <si>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</si>
  <si>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</si>
  <si>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</si>
  <si>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</si>
  <si>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</si>
  <si>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</si>
  <si>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</si>
  <si>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</si>
  <si>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</si>
  <si>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</si>
  <si>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</si>
  <si>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</si>
  <si>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</si>
  <si>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</si>
  <si>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</si>
  <si>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</si>
  <si>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</si>
  <si>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</si>
  <si>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</si>
  <si>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</si>
  <si>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</si>
  <si>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</si>
  <si>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</si>
  <si>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</si>
  <si>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</si>
  <si>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</si>
  <si>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</si>
  <si>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</si>
  <si>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</si>
  <si>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</si>
  <si>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</si>
  <si>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</si>
  <si>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</si>
  <si>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</si>
  <si>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</si>
  <si>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</si>
  <si>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</si>
  <si>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</si>
  <si>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</si>
  <si>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</si>
  <si>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</si>
  <si>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</si>
  <si>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</si>
  <si>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</si>
  <si>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</si>
  <si>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</si>
  <si>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</si>
  <si>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</si>
  <si>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</si>
  <si>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</si>
  <si>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</si>
  <si>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</si>
  <si>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</si>
  <si>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</si>
  <si>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</si>
  <si>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</si>
  <si>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</si>
  <si>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</si>
  <si>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</si>
  <si>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</si>
  <si>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</si>
  <si>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</si>
  <si>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</si>
  <si>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</si>
  <si>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</si>
  <si>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</si>
  <si>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</si>
  <si>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</si>
  <si>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</si>
  <si>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</si>
  <si>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</si>
  <si>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</si>
  <si>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</si>
  <si>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</si>
  <si>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</si>
  <si>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</si>
  <si>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</si>
  <si>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</si>
  <si>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</si>
  <si>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</si>
  <si>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</si>
  <si>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</si>
  <si>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</si>
  <si>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</si>
  <si>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</si>
  <si>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</si>
  <si>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</si>
  <si>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</si>
  <si>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</si>
  <si>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</si>
  <si>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</si>
  <si>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</si>
  <si>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</si>
  <si>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</si>
  <si>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</si>
  <si>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</si>
  <si>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</si>
  <si>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</si>
  <si>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</si>
  <si>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</si>
  <si>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</si>
  <si>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</si>
  <si>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</si>
  <si>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</si>
  <si>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</si>
  <si>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</si>
  <si>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</si>
  <si>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</si>
  <si>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</si>
  <si>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</si>
  <si>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</si>
  <si>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</si>
  <si>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</si>
  <si>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</si>
  <si>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</si>
  <si>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</si>
  <si>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</si>
  <si>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</si>
  <si>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</si>
  <si>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</si>
  <si>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</si>
  <si>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</si>
  <si>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</si>
  <si>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</si>
  <si>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</si>
  <si>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</si>
  <si>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</si>
  <si>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</si>
  <si>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</si>
  <si>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</si>
  <si>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</si>
  <si>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</si>
  <si>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</si>
  <si>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</si>
  <si>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</si>
  <si>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</si>
  <si>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</si>
  <si>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</si>
  <si>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</si>
  <si>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</si>
  <si>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</si>
  <si>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</si>
  <si>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</si>
  <si>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</si>
  <si>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</si>
  <si>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</si>
  <si>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</si>
  <si>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</si>
  <si>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</si>
  <si>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</si>
  <si>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</si>
  <si>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</si>
  <si>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</si>
  <si>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</si>
  <si>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</si>
  <si>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</si>
  <si>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</si>
  <si>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</si>
  <si>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</si>
  <si>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</si>
  <si>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</si>
  <si>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</si>
  <si>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</si>
  <si>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</si>
  <si>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</si>
  <si>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</si>
  <si>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</si>
  <si>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</si>
  <si>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</si>
  <si>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</si>
  <si>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</si>
  <si>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</si>
  <si>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</si>
  <si>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</si>
  <si>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</si>
  <si>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</si>
  <si>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</si>
  <si>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</si>
  <si>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</si>
  <si>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</si>
  <si>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</si>
  <si>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</si>
  <si>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</si>
  <si>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</si>
  <si>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</si>
  <si>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</si>
  <si>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</si>
  <si>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</si>
  <si>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</si>
  <si>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</si>
  <si>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</si>
  <si>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</si>
  <si>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</si>
  <si>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</si>
  <si>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</si>
  <si>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</si>
  <si>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</si>
  <si>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</si>
  <si>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</si>
  <si>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</si>
  <si>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</si>
  <si>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</si>
  <si>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</si>
  <si>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</si>
  <si>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</si>
  <si>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</si>
  <si>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</si>
  <si>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</si>
  <si>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</si>
  <si>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</si>
  <si>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</si>
  <si>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</si>
  <si>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</si>
  <si>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</si>
  <si>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</si>
  <si>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</si>
  <si>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</si>
  <si>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</si>
  <si>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</si>
  <si>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</si>
  <si>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</si>
  <si>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</si>
  <si>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</si>
  <si>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</si>
  <si>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</si>
  <si>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</si>
  <si>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</si>
  <si>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</si>
  <si>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</si>
  <si>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</si>
  <si>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</si>
  <si>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</si>
  <si>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</si>
  <si>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</si>
  <si>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</si>
  <si>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</si>
  <si>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</si>
  <si>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</si>
  <si>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</si>
  <si>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</si>
  <si>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</si>
  <si>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</si>
  <si>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</si>
  <si>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</si>
  <si>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</si>
  <si>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</si>
  <si>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</si>
  <si>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</si>
  <si>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</si>
  <si>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</si>
  <si>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</si>
  <si>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</si>
  <si>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</si>
  <si>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</si>
  <si>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</si>
  <si>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</si>
  <si>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</si>
  <si>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</si>
  <si>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</si>
  <si>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</si>
  <si>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</si>
  <si>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</si>
  <si>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</si>
  <si>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</si>
  <si>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</si>
  <si>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</si>
  <si>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</si>
  <si>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</si>
  <si>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</si>
  <si>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</si>
  <si>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</si>
  <si>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</si>
  <si>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</si>
  <si>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</si>
  <si>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</si>
  <si>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</si>
  <si>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</si>
  <si>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</si>
  <si>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</si>
  <si>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</si>
  <si>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</si>
  <si>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</si>
  <si>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</si>
  <si>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</si>
  <si>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</si>
  <si>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</si>
  <si>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</si>
  <si>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</si>
  <si>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</si>
  <si>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</si>
  <si>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</si>
  <si>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</si>
  <si>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</si>
  <si>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</si>
  <si>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</si>
  <si>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</si>
  <si>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</si>
  <si>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</si>
  <si>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</si>
  <si>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</si>
  <si>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</si>
  <si>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</si>
  <si>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</si>
  <si>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</si>
  <si>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</si>
  <si>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</si>
  <si>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</si>
  <si>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</si>
  <si>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</si>
  <si>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</si>
  <si>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</si>
  <si>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</si>
  <si>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</si>
  <si>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</si>
  <si>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</si>
  <si>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</si>
  <si>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</si>
  <si>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</si>
  <si>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</si>
  <si>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</si>
  <si>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</si>
  <si>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</si>
  <si>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</si>
  <si>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</si>
  <si>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</si>
  <si>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</si>
  <si>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</si>
  <si>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</si>
  <si>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</si>
  <si>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</si>
  <si>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</si>
  <si>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</si>
  <si>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</si>
  <si>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</si>
  <si>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</si>
  <si>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</si>
  <si>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</si>
  <si>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</si>
  <si>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</si>
  <si>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</si>
  <si>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</si>
  <si>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</si>
  <si>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</si>
  <si>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</si>
  <si>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</si>
  <si>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</si>
  <si>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</si>
  <si>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</si>
  <si>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</si>
  <si>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</si>
  <si>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</si>
  <si>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</si>
  <si>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</si>
  <si>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</si>
  <si>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</si>
  <si>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</si>
  <si>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</si>
  <si>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</si>
  <si>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</si>
  <si>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</si>
  <si>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</si>
  <si>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</si>
  <si>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</si>
  <si>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</si>
  <si>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</si>
  <si>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</si>
  <si>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</si>
  <si>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</si>
  <si>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</si>
  <si>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</si>
  <si>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</si>
  <si>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</si>
  <si>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</si>
  <si>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</si>
  <si>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</si>
  <si>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</si>
  <si>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</si>
  <si>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</si>
  <si>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</si>
  <si>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</si>
  <si>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</si>
  <si>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</si>
  <si>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</si>
  <si>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</si>
  <si>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</si>
  <si>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</si>
  <si>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</si>
  <si>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</si>
  <si>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</si>
  <si>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</si>
  <si>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</si>
  <si>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</si>
  <si>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</si>
  <si>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</si>
  <si>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</si>
  <si>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</si>
  <si>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</si>
  <si>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</si>
  <si>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</si>
  <si>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</si>
  <si>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</si>
  <si>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</si>
  <si>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</si>
  <si>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</si>
  <si>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</si>
  <si>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</si>
  <si>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</si>
  <si>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</si>
  <si>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</si>
  <si>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</si>
  <si>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</si>
  <si>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</si>
  <si>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</si>
  <si>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</si>
  <si>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</si>
  <si>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</si>
  <si>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</si>
  <si>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</si>
  <si>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</si>
  <si>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</si>
  <si>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</si>
  <si>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</si>
  <si>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</si>
  <si>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</si>
  <si>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</si>
  <si>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</si>
  <si>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</si>
  <si>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</si>
  <si>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</si>
  <si>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</si>
  <si>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</si>
  <si>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</si>
  <si>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</si>
  <si>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</si>
  <si>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</si>
  <si>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</si>
  <si>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</si>
  <si>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</si>
  <si>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</si>
  <si>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</si>
  <si>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</si>
  <si>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</si>
  <si>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</si>
  <si>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</si>
  <si>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</si>
  <si>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</si>
  <si>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</si>
  <si>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</si>
  <si>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</si>
  <si>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</si>
  <si>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</si>
  <si>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</si>
  <si>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</si>
  <si>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</si>
  <si>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</si>
  <si>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</si>
  <si>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</si>
  <si>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</si>
  <si>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</si>
  <si>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</si>
  <si>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</si>
  <si>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</si>
  <si>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</si>
  <si>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</si>
  <si>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</si>
  <si>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</si>
  <si>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</si>
  <si>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</si>
  <si>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</si>
  <si>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</si>
  <si>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</si>
  <si>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</si>
  <si>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</si>
  <si>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</si>
  <si>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</si>
  <si>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</si>
  <si>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</si>
  <si>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</si>
  <si>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</si>
  <si>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</si>
  <si>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</si>
  <si>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</si>
  <si>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</si>
  <si>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</si>
  <si>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</si>
  <si>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</si>
  <si>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</si>
  <si>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</si>
  <si>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</si>
  <si>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</si>
  <si>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</si>
  <si>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</si>
  <si>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</si>
  <si>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</si>
  <si>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</si>
  <si>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</si>
  <si>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</si>
  <si>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</si>
  <si>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</si>
  <si>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</si>
  <si>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</si>
  <si>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</si>
  <si>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</si>
  <si>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</si>
  <si>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</si>
  <si>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</si>
  <si>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</si>
  <si>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</si>
  <si>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</si>
  <si>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</si>
  <si>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</si>
  <si>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</si>
  <si>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</si>
  <si>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</si>
  <si>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</si>
  <si>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</si>
  <si>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</si>
  <si>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</si>
  <si>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</si>
  <si>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</si>
  <si>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</si>
  <si>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</si>
  <si>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</si>
  <si>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</si>
  <si>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</si>
  <si>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</si>
  <si>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</si>
  <si>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</si>
  <si>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</si>
  <si>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</si>
  <si>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</si>
  <si>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</si>
  <si>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</si>
  <si>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</si>
  <si>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</si>
  <si>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</si>
  <si>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</si>
  <si>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</si>
  <si>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</si>
  <si>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</si>
  <si>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</si>
  <si>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</si>
  <si>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</si>
  <si>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</si>
  <si>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</si>
  <si>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</si>
  <si>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</si>
  <si>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</si>
  <si>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</si>
  <si>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</si>
  <si>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</si>
  <si>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</si>
  <si>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</si>
  <si>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</si>
  <si>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</si>
  <si>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</si>
  <si>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</si>
  <si>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</si>
  <si>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</si>
  <si>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</si>
  <si>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</si>
  <si>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</si>
  <si>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</si>
  <si>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</si>
  <si>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</si>
  <si>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</si>
  <si>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</si>
  <si>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</si>
  <si>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</si>
  <si>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</si>
  <si>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</si>
  <si>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</si>
  <si>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</si>
  <si>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</si>
  <si>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</si>
  <si>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</si>
  <si>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</si>
  <si>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</si>
  <si>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</si>
  <si>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</si>
  <si>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</si>
  <si>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</si>
  <si>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</si>
  <si>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</si>
  <si>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</si>
  <si>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</si>
  <si>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</si>
  <si>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</si>
  <si>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</si>
  <si>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</si>
  <si>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</si>
  <si>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</si>
  <si>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</si>
  <si>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</si>
  <si>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</si>
  <si>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</si>
  <si>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</si>
  <si>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</si>
  <si>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</si>
  <si>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</si>
  <si>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</si>
  <si>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</si>
  <si>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</si>
  <si>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</si>
  <si>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</si>
  <si>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</si>
  <si>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</si>
  <si>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</si>
  <si>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</si>
  <si>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</si>
  <si>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</si>
  <si>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</si>
  <si>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</si>
  <si>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</si>
  <si>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</si>
  <si>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</si>
  <si>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</si>
  <si>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</si>
  <si>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</si>
  <si>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</si>
  <si>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</si>
  <si>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</si>
  <si>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</si>
  <si>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</si>
  <si>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</si>
  <si>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</si>
  <si>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</si>
  <si>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</si>
  <si>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</si>
  <si>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</si>
  <si>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</si>
  <si>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</si>
  <si>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</si>
  <si>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</si>
  <si>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</si>
  <si>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</si>
  <si>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</si>
  <si>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</si>
  <si>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</si>
  <si>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</si>
  <si>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</si>
  <si>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</si>
  <si>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</si>
  <si>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</si>
  <si>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</si>
  <si>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</si>
  <si>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</si>
  <si>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</si>
  <si>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</si>
  <si>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</si>
  <si>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</si>
  <si>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</si>
  <si>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</si>
  <si>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</si>
  <si>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</si>
  <si>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</si>
  <si>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</si>
  <si>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</si>
  <si>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</si>
  <si>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</si>
  <si>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</si>
  <si>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</si>
  <si>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</si>
  <si>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</si>
  <si>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</si>
  <si>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</si>
  <si>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</si>
  <si>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</si>
  <si>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</si>
  <si>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</si>
  <si>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</si>
  <si>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</si>
  <si>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</si>
  <si>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</si>
  <si>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</si>
  <si>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</si>
  <si>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</si>
  <si>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</si>
  <si>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</si>
  <si>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</si>
  <si>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</si>
  <si>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</si>
  <si>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</si>
  <si>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</si>
  <si>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</si>
  <si>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</si>
  <si>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</si>
  <si>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</si>
  <si>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</si>
  <si>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</si>
  <si>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</si>
  <si>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</si>
  <si>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</si>
  <si>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</si>
  <si>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</si>
  <si>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</si>
  <si>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</si>
  <si>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</si>
  <si>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</si>
  <si>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</si>
  <si>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</si>
  <si>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</si>
  <si>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</si>
  <si>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</si>
  <si>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</si>
  <si>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</si>
  <si>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</si>
  <si>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</si>
  <si>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</si>
  <si>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</si>
  <si>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</si>
  <si>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</si>
  <si>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</si>
  <si>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</si>
  <si>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</si>
  <si>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</si>
  <si>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</si>
  <si>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</si>
  <si>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</si>
  <si>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</si>
  <si>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</si>
  <si>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</si>
  <si>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</si>
  <si>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</si>
  <si>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</si>
  <si>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</si>
  <si>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</si>
  <si>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</si>
  <si>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</si>
  <si>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</si>
  <si>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</si>
  <si>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</si>
  <si>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</si>
  <si>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</si>
  <si>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</si>
  <si>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</si>
  <si>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</si>
  <si>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</si>
  <si>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</si>
  <si>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</si>
  <si>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</si>
  <si>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</si>
  <si>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</si>
  <si>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</si>
  <si>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</si>
  <si>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</si>
  <si>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</si>
  <si>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</si>
  <si>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</si>
  <si>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</si>
  <si>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</si>
  <si>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</si>
  <si>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</si>
  <si>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</si>
  <si>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</si>
  <si>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</si>
  <si>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</si>
  <si>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</si>
  <si>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</si>
  <si>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</si>
  <si>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</si>
  <si>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</si>
  <si>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</si>
  <si>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</si>
  <si>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</si>
  <si>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</si>
  <si>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</si>
  <si>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</si>
  <si>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</si>
  <si>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</si>
  <si>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</si>
  <si>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</si>
  <si>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</si>
  <si>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</si>
  <si>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</si>
  <si>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</si>
  <si>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</si>
  <si>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</si>
  <si>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</si>
  <si>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</si>
  <si>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</si>
  <si>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</si>
  <si>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</si>
  <si>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</si>
  <si>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</si>
  <si>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</si>
  <si>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</si>
  <si>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</si>
  <si>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</si>
  <si>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</si>
  <si>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</si>
  <si>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</si>
  <si>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</si>
  <si>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</si>
  <si>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</si>
  <si>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</si>
  <si>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</si>
  <si>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</si>
  <si>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</si>
  <si>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</si>
  <si>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</si>
  <si>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</si>
  <si>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</si>
  <si>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</si>
  <si>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</si>
  <si>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</si>
  <si>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</si>
  <si>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</si>
  <si>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</si>
  <si>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</si>
  <si>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</si>
  <si>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</si>
  <si>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</si>
  <si>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</si>
  <si>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</si>
  <si>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</si>
  <si>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</si>
  <si>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</si>
  <si>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</si>
  <si>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</si>
  <si>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</si>
  <si>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</si>
  <si>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</si>
  <si>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</si>
  <si>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</si>
  <si>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</si>
  <si>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</si>
  <si>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</si>
  <si>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</si>
  <si>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</si>
  <si>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</si>
  <si>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</si>
  <si>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</si>
  <si>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</si>
  <si>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</si>
  <si>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</si>
  <si>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</si>
  <si>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</si>
  <si>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</si>
  <si>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</si>
  <si>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</si>
  <si>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</si>
  <si>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</si>
  <si>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</si>
  <si>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</si>
  <si>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</si>
  <si>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</si>
  <si>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</si>
  <si>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</si>
  <si>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</si>
  <si>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</si>
  <si>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</si>
  <si>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</si>
  <si>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</si>
  <si>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</si>
  <si>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</si>
  <si>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</si>
  <si>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</si>
  <si>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</si>
  <si>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</si>
  <si>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</si>
  <si>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</si>
  <si>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</si>
  <si>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</si>
  <si>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</si>
  <si>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</si>
  <si>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</si>
  <si>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</si>
  <si>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</si>
  <si>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</si>
  <si>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</si>
  <si>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</si>
  <si>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</si>
  <si>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</si>
  <si>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</si>
  <si>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</si>
  <si>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</si>
  <si>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</si>
  <si>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</si>
  <si>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</si>
  <si>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</si>
  <si>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</si>
  <si>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</si>
  <si>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</si>
  <si>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</si>
  <si>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</si>
  <si>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</si>
  <si>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</si>
  <si>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</si>
  <si>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</si>
  <si>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</si>
  <si>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</si>
  <si>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</si>
  <si>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</si>
  <si>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</si>
  <si>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</si>
  <si>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</si>
  <si>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</si>
  <si>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</si>
  <si>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</si>
  <si>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</si>
  <si>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</si>
  <si>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</si>
  <si>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</si>
  <si>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</si>
  <si>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</si>
  <si>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</si>
  <si>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</si>
  <si>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</si>
  <si>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</si>
  <si>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</si>
  <si>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</si>
  <si>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</si>
  <si>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</si>
  <si>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</si>
  <si>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</si>
  <si>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</si>
  <si>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</si>
  <si>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</si>
  <si>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</si>
  <si>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</si>
  <si>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</si>
  <si>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</si>
  <si>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</si>
  <si>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</si>
  <si>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</si>
  <si>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</si>
  <si>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</si>
  <si>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</si>
  <si>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</si>
  <si>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</si>
  <si>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</si>
  <si>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</si>
  <si>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</si>
  <si>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</si>
  <si>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</si>
  <si>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</si>
  <si>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</si>
  <si>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</si>
  <si>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</si>
  <si>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</si>
  <si>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</si>
  <si>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</si>
  <si>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</si>
  <si>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</si>
  <si>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</si>
  <si>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</si>
  <si>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</si>
  <si>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</si>
  <si>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</si>
  <si>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</si>
  <si>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</si>
  <si>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</si>
  <si>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</si>
  <si>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</si>
  <si>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</si>
  <si>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</si>
  <si>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</si>
  <si>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</si>
  <si>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</si>
  <si>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</si>
  <si>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</si>
  <si>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</si>
  <si>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</si>
  <si>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</si>
  <si>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</si>
  <si>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</si>
  <si>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</si>
  <si>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</si>
  <si>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</si>
  <si>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</si>
  <si>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</si>
  <si>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</si>
  <si>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</si>
  <si>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</si>
  <si>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</si>
  <si>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</si>
  <si>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</si>
  <si>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</si>
  <si>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</si>
  <si>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</si>
  <si>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</si>
  <si>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</si>
  <si>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</si>
  <si>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</si>
  <si>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</si>
  <si>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</si>
  <si>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</si>
  <si>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</si>
  <si>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</si>
  <si>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</si>
  <si>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</si>
  <si>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</si>
  <si>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</si>
  <si>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</si>
  <si>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</si>
  <si>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</si>
  <si>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</si>
  <si>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</si>
  <si>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</si>
  <si>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</si>
  <si>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</si>
  <si>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</si>
  <si>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</si>
  <si>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</si>
  <si>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</si>
  <si>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</si>
  <si>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</si>
  <si>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</si>
  <si>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</si>
  <si>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</si>
  <si>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</si>
  <si>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</si>
  <si>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</si>
  <si>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</si>
  <si>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</si>
  <si>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</si>
  <si>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</si>
  <si>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</si>
  <si>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</si>
  <si>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</si>
  <si>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</si>
  <si>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</si>
  <si>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</si>
  <si>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</si>
  <si>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</si>
  <si>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</si>
  <si>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</si>
  <si>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</si>
  <si>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</si>
  <si>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</si>
  <si>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</si>
  <si>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</si>
  <si>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</si>
  <si>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</si>
  <si>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</si>
  <si>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</si>
  <si>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</si>
  <si>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</si>
  <si>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</si>
  <si>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</si>
  <si>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</si>
  <si>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</si>
  <si>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</si>
  <si>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</si>
  <si>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</si>
  <si>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</si>
  <si>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</si>
  <si>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</si>
  <si>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</si>
  <si>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</si>
  <si>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</si>
  <si>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</si>
  <si>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</si>
  <si>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</si>
  <si>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</si>
  <si>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</si>
  <si>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</si>
  <si>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</si>
  <si>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</si>
  <si>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</si>
  <si>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</si>
  <si>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</si>
  <si>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</si>
  <si>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</si>
  <si>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</si>
  <si>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</si>
  <si>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</si>
  <si>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</si>
  <si>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</si>
  <si>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</si>
  <si>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</si>
  <si>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</si>
  <si>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</si>
  <si>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</si>
  <si>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</si>
  <si>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</si>
  <si>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</si>
  <si>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</si>
  <si>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</si>
  <si>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</si>
  <si>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</si>
  <si>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</si>
  <si>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</si>
  <si>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</si>
  <si>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</si>
  <si>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</si>
  <si>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</si>
  <si>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</si>
  <si>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</si>
  <si>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</si>
  <si>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</si>
  <si>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</si>
  <si>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</si>
  <si>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</si>
  <si>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</si>
  <si>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</si>
  <si>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</si>
  <si>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</si>
  <si>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</si>
  <si>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</si>
  <si>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</si>
  <si>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</si>
  <si>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</si>
  <si>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</si>
  <si>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</si>
  <si>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</si>
  <si>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</si>
  <si>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</si>
  <si>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</si>
  <si>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</si>
  <si>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</si>
  <si>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</si>
  <si>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</si>
  <si>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</si>
  <si>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</si>
  <si>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</si>
  <si>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</si>
  <si>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</si>
  <si>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</si>
  <si>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</si>
  <si>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</si>
  <si>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</si>
  <si>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</si>
  <si>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</si>
  <si>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</si>
  <si>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</si>
  <si>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</si>
  <si>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</si>
  <si>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</si>
  <si>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</si>
  <si>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</si>
  <si>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</si>
  <si>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</si>
  <si>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</si>
  <si>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</si>
  <si>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</si>
  <si>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</si>
  <si>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</si>
  <si>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</si>
  <si>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</si>
  <si>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</si>
  <si>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</si>
  <si>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</si>
  <si>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</si>
  <si>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</si>
  <si>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</si>
  <si>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</si>
  <si>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</si>
  <si>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</si>
  <si>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</si>
  <si>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</si>
  <si>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</si>
  <si>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</si>
  <si>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</si>
  <si>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</si>
  <si>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</si>
  <si>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</si>
  <si>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</si>
  <si>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</si>
  <si>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</si>
  <si>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</si>
  <si>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</si>
  <si>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</si>
  <si>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</si>
  <si>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</si>
  <si>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</si>
  <si>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</si>
  <si>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</si>
  <si>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</si>
  <si>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</si>
  <si>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</si>
  <si>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</si>
  <si>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</si>
  <si>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</si>
  <si>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</si>
  <si>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</si>
  <si>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</si>
  <si>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</si>
  <si>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</si>
  <si>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</si>
  <si>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</si>
  <si>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</si>
  <si>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</si>
  <si>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</si>
  <si>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</si>
  <si>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</si>
  <si>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</si>
  <si>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</si>
  <si>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</si>
  <si>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</si>
  <si>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</si>
  <si>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</si>
  <si>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</si>
  <si>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</si>
  <si>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</si>
  <si>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</si>
  <si>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</si>
  <si>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</si>
  <si>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</si>
  <si>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</si>
  <si>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</si>
  <si>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</si>
  <si>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</si>
  <si>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</si>
  <si>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</si>
  <si>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</si>
  <si>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</si>
  <si>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</si>
  <si>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</si>
  <si>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</si>
  <si>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</si>
  <si>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</si>
  <si>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</si>
  <si>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</si>
  <si>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</si>
  <si>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</si>
  <si>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</si>
  <si>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</si>
  <si>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</si>
  <si>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</si>
  <si>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</si>
  <si>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</si>
  <si>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</si>
  <si>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</si>
  <si>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</si>
  <si>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</si>
  <si>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</si>
  <si>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</si>
  <si>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</si>
  <si>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</si>
  <si>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</si>
  <si>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</si>
  <si>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</si>
  <si>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</si>
  <si>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</si>
  <si>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</si>
  <si>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</si>
  <si>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</si>
  <si>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</si>
  <si>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</si>
  <si>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</si>
  <si>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</si>
  <si>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</si>
  <si>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</si>
  <si>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</si>
  <si>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</si>
  <si>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</si>
  <si>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</si>
  <si>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</si>
  <si>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</si>
  <si>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</si>
  <si>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</si>
  <si>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</si>
  <si>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</si>
  <si>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</si>
  <si>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</si>
  <si>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</si>
  <si>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</si>
  <si>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</si>
  <si>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</si>
  <si>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</si>
  <si>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</si>
  <si>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</si>
  <si>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</si>
  <si>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</si>
  <si>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</si>
  <si>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</si>
  <si>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</si>
  <si>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</si>
  <si>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</si>
  <si>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</si>
  <si>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</si>
  <si>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</si>
  <si>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</si>
  <si>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</si>
  <si>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</si>
  <si>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</si>
  <si>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</si>
  <si>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</si>
  <si>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</si>
  <si>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</si>
  <si>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</si>
  <si>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</si>
  <si>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</si>
  <si>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</si>
  <si>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</si>
  <si>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</si>
  <si>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</si>
  <si>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</si>
  <si>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</si>
  <si>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</si>
  <si>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</si>
  <si>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</si>
  <si>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</si>
  <si>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</si>
  <si>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</si>
  <si>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</si>
  <si>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</si>
  <si>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</si>
  <si>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</si>
  <si>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</si>
  <si>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</si>
  <si>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</si>
  <si>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</si>
  <si>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</si>
  <si>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</si>
  <si>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</si>
  <si>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</si>
  <si>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</si>
  <si>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</si>
  <si>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</si>
  <si>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</si>
  <si>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</si>
  <si>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</si>
  <si>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</si>
  <si>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</si>
  <si>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</si>
  <si>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</si>
  <si>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</si>
  <si>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</si>
  <si>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</si>
  <si>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</si>
  <si>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</si>
  <si>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</si>
  <si>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</si>
  <si>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</si>
  <si>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</si>
  <si>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</si>
  <si>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</si>
  <si>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</si>
  <si>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</si>
  <si>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</si>
  <si>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</si>
  <si>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</si>
  <si>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</si>
  <si>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</si>
  <si>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</si>
  <si>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</si>
  <si>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</si>
  <si>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</si>
  <si>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</si>
  <si>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</si>
  <si>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</si>
  <si>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</si>
  <si>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</si>
  <si>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</si>
  <si>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</si>
  <si>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</si>
  <si>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</si>
  <si>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</si>
  <si>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</si>
  <si>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</si>
  <si>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</si>
  <si>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</si>
  <si>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</si>
  <si>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</si>
  <si>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</si>
  <si>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</si>
  <si>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</si>
  <si>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</si>
  <si>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</si>
  <si>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</si>
  <si>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</si>
  <si>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</si>
  <si>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</si>
  <si>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</si>
  <si>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</si>
  <si>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</si>
  <si>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</si>
  <si>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</si>
  <si>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</si>
  <si>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</si>
  <si>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</si>
  <si>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</si>
  <si>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</si>
  <si>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</si>
  <si>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</si>
  <si>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</si>
  <si>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</si>
  <si>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</si>
  <si>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</si>
  <si>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</si>
  <si>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</si>
  <si>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</si>
  <si>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</si>
  <si>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</si>
  <si>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</si>
  <si>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</si>
  <si>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</si>
  <si>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</si>
  <si>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</si>
  <si>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</si>
  <si>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</si>
  <si>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</si>
  <si>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</si>
  <si>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</si>
  <si>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</si>
  <si>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</si>
  <si>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</si>
  <si>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</si>
  <si>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</si>
  <si>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</si>
  <si>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</si>
  <si>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</si>
  <si>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</si>
  <si>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</si>
  <si>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</si>
  <si>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</si>
  <si>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</si>
  <si>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</si>
  <si>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</si>
  <si>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</si>
  <si>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</si>
  <si>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</si>
  <si>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</si>
  <si>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</si>
  <si>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</si>
  <si>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</si>
  <si>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</si>
  <si>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</si>
  <si>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</si>
  <si>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</si>
  <si>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</si>
  <si>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</si>
  <si>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</si>
  <si>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</si>
  <si>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</si>
  <si>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</si>
  <si>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</si>
  <si>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</si>
  <si>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</si>
  <si>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</si>
  <si>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</si>
  <si>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</si>
  <si>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</si>
  <si>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</si>
  <si>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</si>
  <si>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</si>
  <si>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</si>
  <si>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</si>
  <si>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</si>
  <si>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</si>
  <si>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</si>
  <si>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</si>
  <si>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</si>
  <si>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</si>
  <si>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</si>
  <si>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</si>
  <si>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</si>
  <si>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</si>
  <si>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</si>
  <si>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</si>
  <si>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</si>
  <si>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</si>
  <si>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</si>
  <si>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</si>
  <si>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</si>
  <si>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</si>
  <si>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</si>
  <si>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</si>
  <si>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</si>
  <si>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</si>
  <si>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</si>
  <si>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</si>
  <si>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</si>
  <si>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</si>
  <si>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</si>
  <si>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</si>
  <si>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</si>
  <si>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</si>
  <si>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</si>
  <si>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</si>
  <si>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</si>
  <si>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</si>
  <si>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</si>
  <si>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</si>
  <si>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</si>
  <si>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</si>
  <si>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</si>
  <si>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</si>
  <si>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</si>
  <si>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</si>
  <si>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</si>
  <si>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</si>
  <si>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</si>
  <si>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</si>
  <si>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</si>
  <si>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</si>
  <si>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</si>
  <si>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</si>
  <si>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</si>
  <si>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</si>
  <si>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</si>
  <si>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</si>
  <si>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</si>
  <si>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</si>
  <si>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</si>
  <si>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</si>
  <si>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</si>
  <si>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</si>
  <si>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</si>
  <si>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</si>
  <si>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</si>
  <si>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</si>
  <si>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</si>
  <si>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</si>
  <si>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</si>
  <si>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</si>
  <si>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</si>
  <si>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</si>
  <si>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</si>
  <si>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</si>
  <si>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</si>
  <si>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</si>
  <si>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</si>
  <si>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</si>
  <si>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</si>
  <si>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</si>
  <si>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</si>
  <si>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</si>
  <si>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</si>
  <si>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</si>
  <si>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</si>
  <si>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</si>
  <si>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</si>
  <si>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</si>
  <si>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</si>
  <si>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</si>
  <si>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</si>
  <si>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</si>
  <si>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</si>
  <si>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</si>
  <si>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</si>
  <si>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</si>
  <si>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</si>
  <si>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</si>
  <si>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</si>
  <si>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</si>
  <si>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</si>
  <si>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</si>
  <si>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</si>
  <si>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</si>
  <si>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</si>
  <si>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</si>
  <si>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</si>
  <si>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</si>
  <si>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</si>
  <si>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</si>
  <si>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</si>
  <si>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</si>
  <si>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</si>
  <si>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</si>
  <si>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</si>
  <si>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</si>
  <si>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</si>
  <si>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</si>
  <si>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</si>
  <si>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</si>
  <si>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</si>
  <si>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</si>
  <si>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</si>
  <si>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</si>
  <si>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</si>
  <si>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</si>
  <si>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</si>
  <si>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</si>
  <si>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</si>
  <si>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</si>
  <si>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</si>
  <si>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</si>
  <si>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</si>
  <si>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</si>
  <si>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</si>
  <si>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</si>
  <si>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</si>
  <si>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</si>
  <si>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</si>
  <si>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</si>
  <si>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</si>
  <si>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</si>
  <si>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</si>
  <si>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</si>
  <si>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</si>
  <si>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</si>
  <si>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</si>
  <si>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</si>
  <si>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</si>
  <si>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</si>
  <si>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</si>
  <si>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</si>
  <si>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</si>
  <si>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</si>
  <si>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</si>
  <si>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</si>
  <si>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</si>
  <si>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</si>
  <si>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</si>
  <si>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</si>
  <si>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</si>
  <si>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</si>
  <si>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</si>
  <si>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</si>
  <si>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</si>
  <si>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</si>
  <si>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</si>
  <si>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</si>
  <si>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</si>
  <si>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</si>
  <si>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</si>
  <si>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</si>
  <si>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</si>
  <si>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</si>
  <si>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</si>
  <si>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</si>
  <si>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</si>
  <si>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</si>
  <si>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</si>
  <si>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</si>
  <si>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</si>
  <si>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</si>
  <si>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</si>
  <si>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</si>
  <si>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</si>
  <si>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</si>
  <si>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</si>
  <si>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</si>
  <si>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</si>
  <si>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</si>
  <si>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</si>
  <si>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</si>
  <si>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</si>
  <si>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</si>
  <si>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</si>
  <si>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</si>
  <si>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</si>
  <si>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</si>
  <si>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</si>
  <si>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</si>
  <si>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</si>
  <si>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</si>
  <si>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</si>
  <si>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</si>
  <si>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</si>
  <si>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</si>
  <si>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</si>
  <si>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</si>
  <si>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</si>
  <si>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</si>
  <si>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</si>
  <si>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</si>
  <si>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</si>
  <si>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</si>
  <si>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</si>
  <si>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</si>
  <si>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</si>
  <si>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</si>
  <si>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</si>
  <si>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</si>
  <si>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</si>
  <si>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</si>
  <si>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</si>
  <si>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</si>
  <si>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</si>
  <si>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</si>
  <si>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</si>
  <si>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</si>
  <si>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</si>
  <si>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</si>
  <si>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</si>
  <si>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</si>
  <si>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</si>
  <si>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</si>
  <si>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</si>
  <si>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</si>
  <si>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</si>
  <si>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</si>
  <si>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</si>
  <si>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</si>
  <si>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</si>
  <si>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</si>
  <si>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</si>
  <si>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</si>
  <si>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</si>
  <si>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</si>
  <si>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</si>
  <si>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</si>
  <si>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</si>
  <si>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</si>
  <si>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</si>
  <si>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</si>
  <si>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</si>
  <si>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</si>
  <si>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</si>
  <si>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</si>
  <si>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</si>
  <si>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</si>
  <si>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</si>
  <si>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</si>
  <si>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</si>
  <si>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</si>
  <si>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</si>
  <si>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</si>
  <si>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</si>
  <si>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</si>
  <si>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</si>
  <si>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</si>
  <si>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</si>
  <si>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</si>
  <si>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</si>
  <si>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</si>
  <si>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</si>
  <si>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</si>
  <si>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</si>
  <si>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</si>
  <si>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</si>
  <si>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</si>
  <si>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</si>
  <si>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</si>
  <si>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</si>
  <si>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</si>
  <si>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</si>
  <si>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</si>
  <si>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</si>
  <si>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</si>
  <si>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</si>
  <si>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</si>
  <si>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</si>
  <si>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</si>
  <si>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</si>
  <si>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</si>
  <si>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</si>
  <si>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</si>
  <si>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</si>
  <si>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</si>
  <si>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</si>
  <si>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</si>
  <si>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</si>
  <si>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</si>
  <si>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</si>
  <si>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</si>
  <si>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</si>
  <si>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</si>
  <si>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</si>
  <si>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</si>
  <si>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</si>
  <si>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</si>
  <si>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</si>
  <si>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</si>
  <si>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</si>
  <si>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</si>
  <si>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</si>
  <si>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</si>
  <si>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</si>
  <si>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</si>
  <si>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</si>
  <si>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</si>
  <si>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</si>
  <si>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</si>
  <si>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</si>
  <si>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</si>
  <si>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</si>
  <si>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</si>
  <si>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</si>
  <si>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</si>
  <si>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</si>
  <si>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</si>
  <si>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</si>
  <si>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</si>
  <si>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</si>
  <si>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</si>
  <si>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</si>
  <si>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</si>
  <si>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</si>
  <si>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</si>
  <si>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</si>
  <si>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</si>
  <si>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</si>
  <si>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</si>
  <si>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</si>
  <si>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</si>
  <si>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</si>
  <si>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</si>
  <si>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</si>
  <si>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</si>
  <si>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</si>
  <si>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</si>
  <si>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</si>
  <si>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</si>
  <si>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</si>
  <si>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</si>
  <si>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</si>
  <si>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</si>
  <si>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</si>
  <si>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</si>
  <si>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</si>
  <si>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</si>
  <si>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</si>
  <si>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</si>
  <si>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</si>
  <si>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</si>
  <si>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</si>
  <si>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</si>
  <si>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</si>
  <si>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</si>
  <si>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</si>
  <si>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</si>
  <si>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</si>
  <si>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</si>
  <si>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</si>
  <si>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</si>
  <si>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</si>
  <si>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</si>
  <si>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</si>
  <si>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</si>
  <si>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</si>
  <si>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</si>
  <si>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</si>
  <si>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</si>
  <si>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</si>
  <si>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</si>
  <si>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</si>
  <si>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</si>
  <si>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</si>
  <si>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</si>
  <si>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</si>
  <si>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</si>
  <si>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</si>
  <si>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</si>
  <si>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</si>
  <si>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</si>
  <si>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</si>
  <si>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</si>
  <si>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</si>
  <si>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</si>
  <si>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</si>
  <si>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</si>
  <si>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</si>
  <si>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</si>
  <si>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</si>
  <si>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</si>
  <si>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</si>
  <si>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</si>
  <si>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</si>
  <si>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</si>
  <si>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</si>
  <si>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</si>
  <si>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</si>
  <si>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</si>
  <si>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</si>
  <si>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</si>
  <si>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</si>
  <si>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</si>
  <si>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</si>
  <si>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</si>
  <si>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</si>
  <si>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</si>
  <si>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</si>
  <si>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</si>
  <si>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</si>
  <si>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</si>
  <si>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</si>
  <si>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</si>
  <si>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</si>
  <si>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</si>
  <si>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</si>
  <si>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</si>
  <si>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</si>
  <si>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</si>
  <si>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</si>
  <si>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</si>
  <si>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</si>
  <si>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</si>
  <si>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</si>
  <si>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</si>
  <si>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</si>
  <si>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</si>
  <si>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</si>
  <si>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</si>
  <si>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</si>
  <si>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</si>
  <si>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</si>
  <si>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</si>
  <si>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</si>
  <si>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</si>
  <si>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</si>
  <si>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</si>
  <si>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</si>
  <si>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</si>
  <si>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</si>
  <si>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</si>
  <si>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</si>
  <si>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</si>
  <si>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</si>
  <si>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</si>
  <si>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</si>
  <si>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</si>
  <si>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</si>
  <si>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</si>
  <si>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</si>
  <si>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</si>
  <si>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</si>
  <si>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</si>
  <si>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</si>
  <si>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</si>
  <si>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</si>
  <si>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</si>
  <si>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</si>
  <si>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</si>
  <si>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</si>
  <si>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</si>
  <si>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</si>
  <si>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</si>
  <si>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</si>
  <si>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</si>
  <si>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</si>
  <si>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</si>
  <si>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</si>
  <si>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</si>
  <si>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</si>
  <si>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</si>
  <si>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</si>
  <si>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</si>
  <si>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</si>
  <si>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</si>
  <si>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</si>
  <si>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</si>
  <si>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</si>
  <si>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</si>
  <si>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</si>
  <si>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</si>
  <si>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</si>
  <si>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</si>
  <si>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</si>
  <si>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</si>
  <si>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</si>
  <si>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</si>
  <si>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</si>
  <si>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</si>
  <si>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</si>
  <si>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</si>
  <si>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</si>
  <si>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</si>
  <si>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</si>
  <si>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</si>
  <si>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</si>
  <si>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</si>
  <si>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</si>
  <si>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</si>
  <si>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</si>
  <si>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</si>
  <si>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</si>
  <si>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</si>
  <si>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</si>
  <si>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</si>
  <si>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</si>
  <si>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</si>
  <si>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</si>
  <si>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</si>
  <si>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</si>
  <si>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</si>
  <si>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</si>
  <si>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</si>
  <si>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</si>
  <si>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</si>
  <si>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</si>
  <si>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</si>
  <si>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</si>
  <si>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</si>
  <si>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</si>
  <si>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</si>
  <si>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</si>
  <si>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</si>
  <si>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</si>
  <si>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</si>
  <si>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</si>
  <si>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</si>
  <si>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</si>
  <si>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</si>
  <si>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</si>
  <si>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</si>
  <si>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</si>
  <si>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</si>
  <si>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</si>
  <si>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</si>
  <si>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</si>
  <si>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</si>
  <si>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</si>
  <si>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</si>
  <si>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</si>
  <si>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</si>
  <si>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</si>
  <si>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</si>
  <si>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</si>
  <si>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</si>
  <si>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</si>
  <si>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</si>
  <si>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</si>
  <si>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</si>
  <si>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</si>
  <si>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</si>
  <si>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</si>
  <si>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</si>
  <si>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</si>
  <si>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</si>
  <si>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</si>
  <si>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</si>
  <si>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</si>
  <si>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</si>
  <si>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</si>
  <si>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</si>
  <si>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</si>
  <si>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</si>
  <si>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</si>
  <si>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</si>
  <si>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</si>
  <si>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</si>
  <si>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</si>
  <si>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</si>
  <si>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</si>
  <si>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</si>
  <si>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</si>
  <si>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</si>
  <si>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</si>
  <si>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</si>
  <si>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</si>
  <si>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</si>
  <si>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</si>
  <si>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</si>
  <si>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</si>
  <si>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</si>
  <si>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</si>
  <si>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</si>
  <si>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</si>
  <si>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</si>
  <si>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</si>
  <si>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</si>
  <si>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</si>
  <si>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</si>
  <si>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</si>
  <si>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</si>
  <si>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</si>
  <si>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</si>
  <si>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</si>
  <si>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</si>
  <si>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</si>
  <si>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</si>
  <si>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</si>
  <si>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</si>
  <si>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</si>
  <si>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</si>
  <si>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</si>
  <si>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</si>
  <si>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</si>
  <si>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</si>
  <si>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</si>
  <si>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</si>
  <si>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</si>
  <si>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</si>
  <si>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</si>
  <si>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</si>
  <si>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</si>
  <si>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</si>
  <si>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</si>
  <si>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</si>
  <si>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</si>
  <si>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</si>
  <si>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</si>
  <si>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</si>
  <si>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</si>
  <si>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</si>
  <si>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</si>
  <si>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</si>
  <si>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</si>
  <si>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</si>
  <si>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</si>
  <si>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</si>
  <si>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</si>
  <si>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</si>
  <si>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</si>
  <si>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</si>
  <si>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</si>
  <si>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</si>
  <si>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</si>
  <si>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</si>
  <si>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</si>
  <si>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</si>
  <si>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</si>
  <si>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</si>
  <si>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</si>
  <si>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</si>
  <si>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</si>
  <si>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</si>
  <si>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</si>
  <si>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</si>
  <si>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</si>
  <si>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</si>
  <si>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</si>
  <si>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</si>
  <si>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</si>
  <si>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</si>
  <si>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</si>
  <si>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</si>
  <si>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</si>
  <si>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</si>
  <si>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</si>
  <si>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</si>
  <si>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</si>
  <si>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</si>
  <si>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</si>
  <si>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</si>
  <si>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</si>
  <si>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</si>
  <si>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</si>
  <si>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</si>
  <si>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</si>
  <si>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</si>
  <si>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</si>
  <si>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</si>
  <si>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</si>
  <si>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</si>
  <si>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</si>
  <si>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</si>
  <si>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</si>
  <si>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</si>
  <si>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</si>
  <si>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</si>
  <si>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</si>
  <si>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</si>
  <si>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</si>
  <si>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</si>
  <si>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</si>
  <si>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</si>
  <si>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</si>
  <si>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</si>
  <si>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</si>
  <si>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</si>
  <si>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</si>
  <si>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</si>
  <si>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</si>
  <si>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</si>
  <si>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</si>
  <si>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</si>
  <si>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</si>
  <si>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</si>
  <si>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</si>
  <si>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</si>
  <si>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</si>
  <si>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</si>
  <si>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</si>
  <si>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</si>
  <si>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</si>
  <si>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</si>
  <si>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</si>
  <si>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</si>
  <si>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</si>
  <si>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</si>
  <si>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</si>
  <si>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</si>
  <si>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</si>
  <si>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</si>
  <si>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</si>
  <si>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</si>
  <si>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</si>
  <si>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</si>
  <si>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</si>
  <si>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</si>
  <si>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</si>
  <si>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</si>
  <si>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</si>
  <si>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</si>
  <si>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</si>
  <si>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</si>
  <si>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</si>
  <si>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</si>
  <si>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</si>
  <si>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</si>
  <si>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</si>
  <si>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</si>
  <si>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</si>
  <si>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</si>
  <si>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</si>
  <si>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</si>
  <si>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</si>
  <si>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</si>
  <si>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</si>
  <si>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</si>
  <si>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</si>
  <si>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</si>
  <si>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</si>
  <si>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</si>
  <si>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</si>
  <si>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</si>
  <si>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</si>
  <si>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</si>
  <si>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</si>
  <si>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</si>
  <si>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</si>
  <si>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</si>
  <si>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</si>
  <si>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</si>
  <si>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</si>
  <si>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</si>
  <si>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</si>
  <si>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</si>
  <si>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</si>
  <si>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</si>
  <si>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</si>
  <si>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</si>
  <si>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</si>
  <si>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</si>
  <si>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</si>
  <si>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</si>
  <si>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</si>
  <si>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</si>
  <si>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</si>
  <si>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</si>
  <si>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</si>
  <si>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</si>
  <si>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</si>
  <si>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</si>
  <si>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</si>
  <si>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</si>
  <si>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</si>
  <si>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</si>
  <si>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</si>
  <si>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</si>
  <si>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</si>
  <si>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</si>
  <si>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</si>
  <si>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</si>
  <si>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</si>
  <si>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</si>
  <si>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</si>
  <si>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</si>
  <si>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</si>
  <si>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</si>
  <si>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</si>
  <si>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</si>
  <si>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</si>
  <si>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</si>
  <si>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</si>
  <si>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</si>
  <si>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</si>
  <si>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</si>
  <si>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</si>
  <si>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</si>
  <si>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</si>
  <si>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</si>
  <si>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</si>
  <si>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</si>
  <si>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</si>
  <si>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</si>
  <si>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</si>
  <si>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</si>
  <si>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</si>
  <si>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</si>
  <si>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</si>
  <si>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</si>
  <si>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</si>
  <si>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</si>
  <si>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</si>
  <si>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</si>
  <si>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</si>
  <si>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</si>
  <si>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</si>
  <si>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</si>
  <si>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</si>
  <si>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</si>
  <si>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</si>
  <si>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</si>
  <si>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</si>
  <si>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</si>
  <si>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</si>
  <si>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</si>
  <si>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</si>
  <si>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</si>
  <si>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</si>
  <si>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</si>
  <si>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</si>
  <si>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</si>
  <si>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</si>
  <si>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</si>
  <si>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</si>
  <si>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</si>
  <si>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</si>
  <si>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</si>
  <si>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</si>
  <si>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</si>
  <si>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</si>
  <si>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</si>
  <si>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</si>
  <si>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</si>
  <si>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</si>
  <si>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</si>
  <si>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</si>
  <si>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</si>
  <si>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</si>
  <si>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</si>
  <si>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</si>
  <si>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</si>
  <si>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</si>
  <si>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</si>
  <si>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</si>
  <si>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</si>
  <si>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</si>
  <si>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</si>
  <si>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</si>
  <si>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</si>
  <si>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</si>
  <si>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</si>
  <si>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</si>
  <si>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</si>
  <si>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</si>
  <si>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</si>
  <si>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</si>
  <si>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</si>
  <si>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</si>
  <si>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</si>
  <si>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</si>
  <si>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</si>
  <si>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</si>
  <si>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</si>
  <si>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</si>
  <si>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</si>
  <si>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</si>
  <si>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</si>
  <si>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</si>
  <si>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</si>
  <si>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</si>
  <si>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</si>
  <si>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</si>
  <si>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</si>
  <si>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</si>
  <si>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</si>
  <si>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</si>
  <si>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</si>
  <si>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</si>
  <si>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</si>
  <si>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</si>
  <si>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</si>
  <si>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</si>
  <si>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</si>
  <si>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</si>
  <si>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</si>
  <si>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</si>
  <si>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</si>
  <si>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</si>
  <si>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</si>
  <si>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</si>
  <si>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</si>
  <si>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</si>
  <si>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</si>
  <si>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</si>
  <si>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</si>
  <si>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</si>
  <si>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</si>
  <si>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</si>
  <si>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</si>
  <si>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</si>
  <si>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</si>
  <si>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</si>
  <si>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</si>
  <si>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</si>
  <si>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</si>
  <si>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</si>
  <si>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</si>
  <si>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</si>
  <si>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</si>
  <si>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</si>
  <si>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</si>
  <si>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</si>
  <si>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</si>
  <si>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</si>
  <si>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</si>
  <si>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</si>
  <si>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</si>
  <si>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</si>
  <si>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</si>
  <si>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</si>
  <si>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</si>
  <si>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</si>
  <si>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</si>
  <si>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</si>
  <si>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</si>
  <si>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</si>
  <si>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</si>
  <si>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</si>
  <si>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</si>
  <si>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</si>
  <si>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</si>
  <si>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</si>
  <si>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</si>
  <si>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</si>
  <si>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</si>
  <si>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</si>
  <si>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</si>
  <si>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</si>
  <si>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</si>
  <si>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</si>
  <si>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</si>
  <si>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</si>
  <si>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</si>
  <si>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</si>
  <si>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</si>
  <si>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</si>
  <si>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</si>
  <si>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</si>
  <si>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</si>
  <si>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</si>
  <si>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</si>
  <si>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</si>
  <si>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</si>
  <si>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</si>
  <si>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</si>
  <si>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</si>
  <si>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</si>
  <si>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</si>
  <si>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</si>
  <si>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</si>
  <si>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</si>
  <si>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</si>
  <si>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</si>
  <si>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</si>
  <si>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</si>
  <si>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</si>
  <si>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</si>
  <si>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</si>
  <si>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</si>
  <si>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</si>
  <si>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</si>
  <si>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</si>
  <si>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</si>
  <si>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</si>
  <si>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</si>
  <si>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</si>
  <si>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</si>
  <si>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</si>
  <si>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</si>
  <si>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</si>
  <si>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</si>
  <si>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</si>
  <si>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</si>
  <si>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</si>
  <si>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</si>
  <si>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</si>
  <si>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</si>
  <si>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</si>
  <si>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</si>
  <si>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</si>
  <si>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</si>
  <si>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</si>
  <si>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</si>
  <si>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</si>
  <si>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</si>
  <si>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</si>
  <si>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</si>
  <si>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</si>
  <si>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</si>
  <si>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</si>
  <si>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</si>
  <si>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</si>
  <si>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</si>
  <si>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</si>
  <si>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</si>
  <si>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</si>
  <si>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</si>
  <si>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</si>
  <si>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</si>
  <si>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</si>
  <si>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</si>
  <si>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</si>
  <si>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</si>
  <si>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</si>
  <si>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</si>
  <si>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</si>
  <si>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</si>
  <si>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</si>
  <si>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</si>
  <si>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</si>
  <si>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</si>
  <si>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</si>
  <si>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</si>
  <si>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</si>
  <si>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</si>
  <si>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</si>
  <si>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</si>
  <si>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</si>
  <si>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</si>
  <si>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</si>
  <si>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</si>
  <si>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</si>
  <si>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</si>
  <si>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</si>
  <si>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</si>
  <si>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</si>
  <si>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</si>
  <si>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</si>
  <si>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</si>
  <si>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</si>
  <si>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</si>
  <si>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</si>
  <si>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</si>
  <si>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</si>
  <si>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</si>
  <si>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</si>
  <si>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</si>
  <si>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</si>
  <si>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</si>
  <si>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</si>
  <si>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</si>
  <si>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</si>
  <si>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</si>
  <si>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</si>
  <si>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</si>
  <si>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</si>
  <si>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</si>
  <si>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</si>
  <si>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</si>
  <si>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</si>
  <si>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</si>
  <si>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</si>
  <si>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</si>
  <si>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</si>
  <si>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</si>
  <si>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</si>
  <si>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</si>
  <si>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</si>
  <si>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</si>
  <si>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</si>
  <si>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</si>
  <si>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</si>
  <si>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</si>
  <si>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</si>
  <si>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</si>
  <si>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</si>
  <si>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</si>
  <si>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</si>
  <si>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</si>
  <si>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</si>
  <si>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</si>
  <si>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</si>
  <si>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</si>
  <si>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</si>
  <si>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</si>
  <si>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</si>
  <si>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</si>
  <si>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</si>
  <si>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</si>
  <si>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</si>
  <si>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</si>
  <si>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</si>
  <si>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</si>
  <si>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</si>
  <si>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</si>
  <si>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</si>
  <si>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</si>
  <si>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</si>
  <si>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</si>
  <si>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</si>
  <si>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</si>
  <si>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</si>
  <si>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</si>
  <si>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</si>
  <si>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</si>
  <si>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</si>
  <si>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</si>
  <si>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</si>
  <si>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</si>
  <si>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</si>
  <si>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</si>
  <si>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</si>
  <si>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</si>
  <si>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</si>
  <si>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</si>
  <si>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</si>
  <si>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</si>
  <si>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</si>
  <si>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</si>
  <si>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</si>
  <si>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</si>
  <si>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</si>
  <si>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</si>
  <si>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</si>
  <si>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</si>
  <si>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</si>
  <si>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</si>
  <si>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</si>
  <si>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</si>
  <si>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</si>
  <si>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</si>
  <si>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</si>
  <si>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</si>
  <si>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</si>
  <si>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</si>
  <si>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</si>
  <si>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</si>
  <si>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</si>
  <si>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</si>
  <si>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</si>
  <si>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</si>
  <si>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</si>
  <si>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</si>
  <si>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</si>
  <si>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</si>
  <si>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</si>
  <si>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</si>
  <si>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</si>
  <si>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</si>
  <si>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</si>
  <si>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</si>
  <si>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</si>
  <si>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</si>
  <si>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</si>
  <si>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</si>
  <si>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</si>
  <si>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</si>
  <si>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</si>
  <si>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</si>
  <si>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</si>
  <si>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</si>
  <si>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</si>
  <si>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</si>
  <si>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</si>
  <si>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</si>
  <si>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</si>
  <si>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</si>
  <si>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</si>
  <si>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</si>
  <si>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</si>
  <si>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</si>
  <si>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</si>
  <si>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</si>
  <si>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</si>
  <si>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</si>
  <si>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</si>
  <si>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</si>
  <si>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</si>
  <si>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</si>
  <si>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</si>
  <si>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</si>
  <si>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</si>
  <si>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</si>
  <si>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</si>
  <si>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</si>
  <si>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</si>
  <si>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</si>
  <si>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</si>
  <si>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</si>
  <si>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</si>
  <si>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</si>
  <si>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</si>
  <si>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</si>
  <si>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</si>
  <si>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</si>
  <si>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</si>
  <si>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</si>
  <si>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</si>
  <si>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</si>
  <si>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</si>
  <si>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</si>
  <si>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</si>
  <si>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</si>
  <si>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</si>
  <si>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</si>
  <si>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</si>
  <si>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</si>
  <si>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</si>
  <si>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</si>
  <si>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</si>
  <si>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</si>
  <si>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</si>
  <si>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</si>
  <si>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</si>
  <si>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</si>
  <si>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</si>
  <si>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</si>
  <si>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</si>
  <si>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</si>
  <si>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</si>
  <si>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</si>
  <si>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</si>
  <si>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</si>
  <si>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</si>
  <si>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</si>
  <si>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</si>
  <si>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</si>
  <si>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</si>
  <si>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</si>
  <si>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</si>
  <si>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</si>
  <si>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</si>
  <si>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</si>
  <si>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</si>
  <si>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</si>
  <si>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</si>
  <si>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</si>
  <si>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</si>
  <si>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</si>
  <si>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</si>
  <si>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</si>
  <si>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</si>
  <si>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</si>
  <si>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</si>
  <si>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</si>
  <si>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</si>
  <si>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</si>
  <si>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</si>
  <si>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</si>
  <si>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</si>
  <si>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</si>
  <si>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</si>
  <si>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</si>
  <si>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</si>
  <si>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</si>
  <si>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</si>
  <si>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</si>
  <si>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</si>
  <si>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</si>
  <si>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</si>
  <si>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</si>
  <si>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</si>
  <si>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</si>
  <si>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</si>
  <si>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</si>
  <si>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</si>
  <si>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</si>
  <si>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</si>
  <si>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</si>
  <si>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</si>
  <si>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</si>
  <si>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</si>
  <si>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</si>
  <si>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</si>
  <si>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</si>
  <si>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</si>
  <si>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</si>
  <si>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</si>
  <si>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</si>
  <si>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</si>
  <si>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</si>
  <si>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</si>
  <si>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</si>
  <si>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</si>
  <si>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</si>
  <si>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</si>
  <si>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</si>
  <si>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</si>
  <si>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</si>
  <si>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</si>
  <si>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</si>
  <si>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</si>
  <si>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</si>
  <si>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</si>
  <si>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</si>
  <si>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</si>
  <si>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</si>
  <si>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</si>
  <si>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</si>
  <si>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</si>
  <si>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</si>
  <si>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</si>
  <si>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</si>
  <si>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</si>
  <si>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</si>
  <si>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</si>
  <si>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</si>
  <si>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</si>
  <si>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</si>
  <si>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</si>
  <si>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</si>
  <si>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</si>
  <si>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</si>
  <si>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</si>
  <si>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</si>
  <si>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</si>
  <si>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</si>
  <si>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</si>
  <si>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</si>
  <si>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</si>
  <si>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</si>
  <si>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</si>
  <si>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</si>
  <si>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</si>
  <si>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</si>
  <si>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</si>
  <si>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</si>
  <si>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</si>
  <si>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</si>
  <si>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</si>
  <si>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</si>
  <si>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</si>
  <si>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</si>
  <si>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</si>
  <si>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</si>
  <si>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</si>
  <si>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</si>
  <si>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</si>
  <si>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</si>
  <si>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</si>
  <si>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</si>
  <si>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</si>
  <si>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</si>
  <si>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</si>
  <si>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</si>
  <si>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</si>
  <si>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</si>
  <si>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</si>
  <si>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</si>
  <si>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</si>
  <si>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</si>
  <si>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</si>
  <si>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</si>
  <si>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</si>
  <si>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</si>
  <si>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</si>
  <si>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</si>
  <si>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</si>
  <si>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</si>
  <si>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</si>
  <si>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</si>
  <si>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</si>
  <si>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</si>
  <si>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</si>
  <si>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</si>
  <si>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</si>
  <si>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</si>
  <si>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</si>
  <si>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</si>
  <si>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</si>
  <si>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</si>
  <si>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</si>
  <si>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</si>
  <si>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</si>
  <si>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</si>
  <si>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</si>
  <si>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</si>
  <si>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</si>
  <si>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</si>
  <si>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</si>
  <si>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</si>
  <si>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</si>
  <si>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</si>
  <si>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</si>
  <si>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</si>
  <si>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</si>
  <si>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</si>
  <si>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</si>
  <si>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</si>
  <si>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</si>
  <si>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</si>
  <si>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</si>
  <si>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</si>
  <si>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</si>
  <si>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</si>
  <si>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</si>
  <si>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</si>
  <si>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</si>
  <si>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</si>
  <si>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</si>
  <si>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</si>
  <si>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</si>
  <si>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</si>
  <si>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</si>
  <si>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</si>
  <si>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</si>
  <si>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</si>
  <si>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</si>
  <si>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</si>
  <si>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</si>
  <si>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</si>
  <si>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</si>
  <si>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</si>
  <si>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</si>
  <si>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</si>
  <si>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</si>
  <si>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</si>
  <si>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</si>
  <si>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</si>
  <si>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</si>
  <si>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</si>
  <si>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</si>
  <si>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</si>
  <si>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</si>
  <si>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</si>
  <si>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</si>
  <si>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</si>
  <si>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</si>
  <si>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</si>
  <si>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</si>
  <si>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</si>
  <si>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</si>
  <si>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</si>
  <si>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</si>
  <si>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</si>
  <si>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</si>
  <si>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</si>
  <si>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</si>
  <si>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</si>
  <si>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</si>
  <si>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</si>
  <si>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</si>
  <si>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</si>
  <si>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</si>
  <si>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</si>
  <si>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</si>
  <si>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</si>
  <si>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</si>
  <si>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</si>
  <si>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</si>
  <si>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</si>
  <si>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</si>
  <si>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</si>
  <si>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</si>
  <si>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</si>
  <si>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</si>
  <si>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</si>
  <si>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</si>
  <si>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</si>
  <si>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</si>
  <si>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</si>
  <si>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</si>
  <si>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</si>
  <si>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</si>
  <si>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</si>
  <si>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</si>
  <si>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</si>
  <si>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</si>
  <si>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</si>
  <si>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</si>
  <si>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</si>
  <si>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</si>
  <si>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</si>
  <si>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</si>
  <si>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</si>
  <si>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</si>
  <si>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</si>
  <si>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</si>
  <si>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</si>
  <si>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</si>
  <si>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</si>
  <si>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</si>
  <si>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</si>
  <si>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</si>
  <si>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</si>
  <si>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</si>
  <si>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</si>
  <si>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</si>
  <si>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</si>
  <si>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</si>
  <si>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</si>
  <si>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</si>
  <si>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</si>
  <si>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</si>
  <si>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</si>
  <si>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</si>
  <si>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</si>
  <si>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</si>
  <si>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</si>
  <si>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</si>
  <si>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</si>
  <si>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</si>
  <si>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</si>
  <si>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</si>
  <si>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</si>
  <si>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</si>
  <si>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</si>
  <si>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</si>
  <si>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</si>
  <si>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</si>
  <si>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</si>
  <si>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</si>
  <si>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</si>
  <si>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</si>
  <si>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</si>
  <si>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</si>
  <si>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</si>
  <si>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</si>
  <si>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</si>
  <si>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</si>
  <si>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</si>
  <si>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</si>
  <si>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</si>
  <si>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</si>
  <si>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</si>
  <si>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</si>
  <si>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</si>
  <si>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</si>
  <si>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</si>
  <si>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</si>
  <si>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</si>
  <si>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</si>
  <si>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</si>
  <si>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</si>
  <si>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</si>
  <si>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</si>
  <si>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</si>
  <si>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</si>
  <si>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</si>
  <si>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</si>
  <si>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</si>
  <si>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</si>
  <si>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</si>
  <si>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</si>
  <si>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</si>
  <si>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</si>
  <si>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</si>
  <si>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</si>
  <si>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</si>
  <si>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</si>
  <si>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</si>
  <si>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</si>
  <si>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</si>
  <si>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</si>
  <si>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</si>
  <si>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</si>
  <si>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</si>
  <si>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</si>
  <si>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</si>
  <si>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</si>
  <si>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</si>
  <si>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</si>
  <si>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</si>
  <si>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</si>
  <si>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</si>
  <si>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</si>
  <si>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</si>
  <si>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</si>
  <si>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</si>
  <si>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</si>
  <si>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</si>
  <si>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</si>
  <si>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</si>
  <si>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</si>
  <si>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</si>
  <si>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</si>
  <si>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</si>
  <si>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</si>
  <si>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</si>
  <si>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</si>
  <si>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</si>
  <si>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</si>
  <si>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</si>
  <si>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</si>
  <si>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</si>
  <si>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</si>
  <si>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</si>
  <si>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</si>
  <si>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</si>
  <si>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</si>
  <si>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</si>
  <si>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</si>
  <si>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</si>
  <si>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</si>
  <si>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</si>
  <si>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</si>
  <si>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</si>
  <si>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</si>
  <si>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</si>
  <si>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</si>
  <si>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</si>
  <si>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</si>
  <si>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</si>
  <si>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</si>
  <si>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</si>
  <si>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</si>
  <si>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</si>
  <si>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</si>
  <si>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</si>
  <si>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</si>
  <si>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</si>
  <si>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</si>
  <si>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</si>
  <si>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</si>
  <si>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</si>
  <si>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</si>
  <si>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</si>
  <si>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</si>
  <si>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</si>
  <si>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</si>
  <si>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</si>
  <si>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</si>
  <si>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</si>
  <si>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</si>
  <si>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</si>
  <si>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</si>
  <si>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</si>
  <si>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</si>
  <si>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</si>
  <si>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</si>
  <si>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</si>
  <si>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</si>
  <si>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</si>
  <si>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</si>
  <si>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</si>
  <si>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</si>
  <si>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</si>
  <si>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</si>
  <si>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</si>
  <si>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</si>
  <si>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</si>
  <si>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</si>
  <si>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</si>
  <si>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</si>
  <si>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</si>
  <si>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</si>
  <si>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</si>
  <si>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</si>
  <si>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</si>
  <si>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</si>
  <si>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</si>
  <si>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</si>
  <si>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</si>
  <si>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</si>
  <si>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</si>
  <si>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</si>
  <si>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</si>
  <si>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</si>
  <si>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</si>
  <si>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</si>
  <si>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</si>
  <si>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</si>
  <si>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</si>
  <si>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</si>
  <si>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</si>
  <si>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</si>
  <si>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</si>
  <si>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</si>
  <si>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</si>
  <si>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</si>
  <si>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</si>
  <si>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</si>
  <si>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</si>
  <si>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</si>
  <si>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</si>
  <si>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</si>
  <si>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</si>
  <si>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</si>
  <si>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</si>
  <si>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</si>
  <si>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</si>
  <si>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</si>
  <si>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</si>
  <si>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</si>
  <si>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</si>
  <si>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</si>
  <si>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</si>
  <si>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</si>
  <si>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</si>
  <si>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</si>
  <si>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</si>
  <si>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</si>
  <si>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</si>
  <si>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</si>
  <si>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</si>
  <si>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</si>
  <si>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</si>
  <si>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</si>
  <si>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</si>
  <si>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</si>
  <si>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</si>
  <si>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</si>
  <si>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</si>
  <si>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</si>
  <si>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</si>
  <si>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</si>
  <si>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</si>
  <si>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</si>
  <si>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</si>
  <si>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</si>
  <si>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</si>
  <si>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</si>
  <si>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</si>
  <si>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</si>
  <si>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</si>
  <si>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</si>
  <si>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</si>
  <si>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</si>
  <si>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</si>
  <si>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</si>
  <si>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</si>
  <si>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</si>
  <si>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</si>
  <si>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</si>
  <si>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</si>
  <si>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</si>
  <si>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</si>
  <si>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</si>
  <si>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</si>
  <si>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</si>
  <si>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</si>
  <si>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</si>
  <si>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</si>
  <si>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</si>
  <si>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</si>
  <si>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</si>
  <si>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</si>
  <si>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</si>
  <si>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</si>
  <si>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</si>
  <si>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</si>
  <si>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</si>
  <si>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</si>
  <si>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</si>
  <si>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</si>
  <si>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</si>
  <si>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</si>
  <si>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</si>
  <si>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</si>
  <si>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</si>
  <si>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</si>
  <si>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</si>
  <si>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</si>
  <si>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</si>
  <si>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</si>
  <si>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</si>
  <si>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</si>
  <si>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</si>
  <si>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</si>
  <si>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</si>
  <si>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</si>
  <si>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</si>
  <si>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</si>
  <si>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</si>
  <si>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</si>
  <si>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</si>
  <si>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</si>
  <si>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</si>
  <si>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</si>
  <si>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</si>
  <si>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</si>
  <si>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</si>
  <si>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</si>
  <si>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</si>
  <si>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</si>
  <si>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</si>
  <si>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</si>
  <si>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</si>
  <si>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</si>
  <si>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</si>
  <si>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</si>
  <si>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</si>
  <si>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</si>
  <si>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</si>
  <si>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</si>
  <si>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</si>
  <si>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</si>
  <si>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</si>
  <si>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</si>
  <si>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</si>
  <si>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</si>
  <si>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</si>
  <si>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</si>
  <si>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</si>
  <si>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</si>
  <si>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</si>
  <si>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</si>
  <si>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</si>
  <si>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</si>
  <si>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</si>
  <si>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</si>
  <si>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</si>
  <si>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</si>
  <si>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</si>
  <si>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</si>
  <si>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</si>
  <si>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</si>
  <si>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</si>
  <si>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</si>
  <si>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</si>
  <si>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</si>
  <si>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</si>
  <si>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</si>
  <si>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</si>
  <si>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</si>
  <si>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</si>
  <si>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</si>
  <si>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</si>
  <si>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</si>
  <si>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</si>
  <si>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</si>
  <si>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</si>
  <si>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</si>
  <si>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</si>
  <si>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</si>
  <si>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</si>
  <si>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</si>
  <si>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</si>
  <si>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</si>
  <si>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</si>
  <si>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</si>
  <si>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</si>
  <si>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</si>
  <si>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</si>
  <si>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</si>
  <si>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</si>
  <si>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</si>
  <si>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</si>
  <si>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</si>
  <si>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</si>
  <si>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</si>
  <si>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</si>
  <si>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</si>
  <si>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</si>
  <si>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</si>
  <si>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</si>
  <si>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</si>
  <si>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</si>
  <si>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</si>
  <si>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</si>
  <si>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</si>
  <si>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</si>
  <si>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</si>
  <si>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</si>
  <si>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</si>
  <si>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</si>
  <si>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</si>
  <si>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</si>
  <si>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</si>
  <si>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</si>
  <si>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</si>
  <si>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</si>
  <si>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</si>
  <si>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</si>
  <si>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</si>
  <si>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</si>
  <si>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</si>
  <si>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</si>
  <si>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</si>
  <si>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</si>
  <si>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</si>
  <si>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</si>
  <si>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</si>
  <si>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</si>
  <si>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</si>
  <si>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</si>
  <si>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</si>
  <si>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</si>
  <si>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</si>
  <si>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</si>
  <si>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</si>
  <si>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</si>
  <si>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</si>
  <si>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</si>
  <si>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</si>
  <si>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</si>
  <si>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</si>
  <si>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</si>
  <si>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</si>
  <si>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</si>
  <si>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</si>
  <si>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</si>
  <si>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</si>
  <si>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</si>
  <si>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</si>
  <si>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</si>
  <si>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</si>
  <si>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</si>
  <si>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</si>
  <si>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</si>
  <si>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</si>
  <si>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</si>
  <si>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</si>
  <si>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</si>
  <si>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</si>
  <si>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</si>
  <si>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</si>
  <si>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</si>
  <si>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</si>
  <si>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</si>
  <si>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</si>
  <si>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</si>
  <si>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</si>
  <si>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</si>
  <si>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</si>
  <si>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</si>
  <si>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</si>
  <si>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</si>
  <si>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</si>
  <si>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</si>
  <si>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</si>
  <si>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</si>
  <si>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</si>
  <si>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</si>
  <si>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</si>
  <si>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</si>
  <si>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</si>
  <si>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</si>
  <si>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</si>
  <si>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</si>
  <si>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</si>
  <si>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</si>
  <si>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</si>
  <si>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</si>
  <si>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</si>
  <si>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</si>
  <si>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</si>
  <si>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</si>
  <si>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</si>
  <si>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</si>
  <si>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</si>
  <si>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</si>
  <si>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</si>
  <si>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</si>
  <si>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</si>
  <si>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</si>
  <si>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</si>
  <si>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</si>
  <si>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</si>
  <si>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</si>
  <si>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</si>
  <si>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</si>
  <si>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</si>
  <si>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</si>
  <si>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</si>
  <si>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</si>
  <si>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</si>
  <si>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</si>
  <si>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</si>
  <si>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</si>
  <si>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</si>
  <si>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</si>
  <si>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</si>
  <si>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</si>
  <si>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</si>
  <si>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</si>
  <si>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</si>
  <si>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</si>
  <si>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</si>
  <si>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</si>
  <si>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</si>
  <si>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</si>
  <si>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</si>
  <si>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</si>
  <si>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</si>
  <si>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</si>
  <si>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</si>
  <si>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</si>
  <si>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</si>
  <si>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</si>
  <si>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</si>
  <si>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</si>
  <si>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</si>
  <si>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</si>
  <si>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</si>
  <si>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</si>
  <si>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</si>
  <si>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</si>
  <si>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</si>
  <si>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</si>
  <si>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</si>
  <si>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</si>
  <si>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</si>
  <si>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</si>
  <si>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</si>
  <si>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</si>
  <si>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</si>
  <si>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</si>
  <si>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</si>
  <si>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</si>
  <si>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</si>
  <si>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</si>
  <si>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</si>
  <si>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</si>
  <si>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</si>
  <si>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</si>
  <si>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</si>
  <si>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</si>
  <si>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</si>
  <si>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</si>
  <si>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</si>
  <si>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</si>
  <si>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</si>
  <si>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</si>
  <si>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</si>
  <si>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</si>
  <si>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</si>
  <si>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</si>
  <si>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</si>
  <si>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</si>
  <si>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</si>
  <si>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</si>
  <si>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</si>
  <si>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</si>
  <si>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</si>
  <si>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</si>
  <si>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</si>
  <si>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</si>
  <si>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</si>
  <si>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</si>
  <si>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</si>
  <si>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</si>
  <si>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</si>
  <si>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</si>
  <si>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</si>
  <si>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</si>
  <si>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</si>
  <si>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</si>
  <si>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</si>
  <si>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</si>
  <si>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</si>
  <si>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</si>
  <si>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</si>
  <si>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</si>
  <si>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</si>
  <si>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</si>
  <si>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</si>
  <si>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</si>
  <si>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</si>
  <si>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</si>
  <si>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</si>
  <si>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</si>
  <si>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</si>
  <si>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</si>
  <si>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</si>
  <si>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</si>
  <si>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</si>
  <si>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</si>
  <si>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</si>
  <si>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</si>
  <si>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</si>
  <si>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</si>
  <si>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</si>
  <si>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</si>
  <si>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</si>
  <si>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</si>
  <si>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</si>
  <si>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</si>
  <si>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</si>
  <si>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</si>
  <si>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</si>
  <si>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</si>
  <si>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</si>
  <si>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</si>
  <si>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</si>
  <si>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</si>
  <si>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</si>
  <si>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</si>
  <si>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</si>
  <si>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</si>
  <si>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</si>
  <si>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</si>
  <si>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</si>
  <si>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</si>
  <si>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</si>
  <si>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</si>
  <si>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</si>
  <si>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</si>
  <si>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</si>
  <si>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</si>
  <si>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</si>
  <si>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</si>
  <si>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</si>
  <si>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</si>
  <si>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</si>
  <si>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</si>
  <si>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</si>
  <si>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</si>
  <si>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</si>
  <si>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</si>
  <si>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</si>
  <si>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</si>
  <si>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</si>
  <si>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</si>
  <si>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</si>
  <si>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</si>
  <si>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</si>
  <si>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</si>
  <si>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</si>
  <si>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</si>
  <si>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</si>
  <si>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</si>
  <si>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</si>
  <si>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</si>
  <si>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</si>
  <si>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</si>
  <si>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</si>
  <si>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</si>
  <si>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</si>
  <si>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</si>
  <si>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</si>
  <si>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</si>
  <si>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</si>
  <si>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</si>
  <si>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</si>
  <si>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</si>
  <si>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</si>
  <si>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</si>
  <si>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</si>
  <si>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</si>
  <si>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</si>
  <si>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</si>
  <si>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</si>
  <si>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</si>
  <si>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</si>
  <si>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</si>
  <si>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</si>
  <si>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</si>
  <si>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</si>
  <si>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</si>
  <si>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</si>
  <si>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</si>
  <si>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</si>
  <si>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</si>
  <si>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</si>
  <si>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</si>
  <si>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</si>
  <si>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</si>
  <si>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</si>
  <si>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</si>
  <si>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</si>
  <si>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</si>
  <si>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</si>
  <si>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</si>
  <si>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</si>
  <si>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</si>
  <si>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</si>
  <si>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</si>
  <si>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</si>
  <si>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</si>
  <si>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</si>
  <si>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</si>
  <si>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</si>
  <si>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</si>
  <si>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</si>
  <si>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</si>
  <si>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</si>
  <si>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</si>
  <si>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</si>
  <si>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</si>
  <si>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</si>
  <si>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</si>
  <si>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</si>
  <si>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</si>
  <si>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</si>
  <si>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</si>
  <si>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</si>
  <si>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</si>
  <si>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</si>
  <si>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</si>
  <si>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</si>
  <si>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</si>
  <si>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</si>
  <si>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</si>
  <si>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</si>
  <si>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</si>
  <si>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</si>
  <si>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</si>
  <si>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</si>
  <si>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</si>
  <si>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</si>
  <si>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</si>
  <si>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</si>
  <si>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</si>
  <si>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</si>
  <si>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</si>
  <si>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</si>
  <si>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</si>
  <si>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</si>
  <si>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</si>
  <si>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</si>
  <si>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</si>
  <si>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</si>
  <si>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</si>
  <si>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</si>
  <si>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</si>
  <si>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</si>
  <si>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</si>
  <si>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</si>
  <si>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</si>
  <si>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</si>
  <si>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</si>
  <si>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</si>
  <si>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</si>
  <si>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</si>
  <si>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</si>
  <si>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</si>
  <si>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</si>
  <si>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</si>
  <si>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</si>
  <si>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</si>
  <si>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</si>
  <si>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</si>
  <si>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</si>
  <si>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</si>
  <si>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</si>
  <si>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</si>
  <si>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</si>
  <si>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</si>
  <si>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</si>
  <si>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</si>
  <si>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</si>
  <si>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</si>
  <si>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</si>
  <si>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</si>
  <si>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</si>
  <si>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</si>
  <si>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</si>
  <si>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</si>
  <si>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</si>
  <si>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</si>
  <si>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</si>
  <si>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</si>
  <si>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</si>
  <si>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</si>
  <si>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</si>
  <si>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</si>
  <si>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</si>
  <si>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</si>
  <si>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</si>
  <si>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</si>
  <si>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</si>
  <si>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</si>
  <si>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</si>
  <si>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</si>
  <si>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</si>
  <si>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</si>
  <si>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</si>
  <si>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</si>
  <si>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</si>
  <si>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</si>
  <si>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</si>
  <si>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</si>
  <si>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</si>
  <si>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</si>
  <si>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</si>
  <si>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</si>
  <si>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</si>
  <si>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</si>
  <si>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</si>
  <si>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</si>
  <si>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</si>
  <si>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</si>
  <si>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</si>
  <si>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</si>
  <si>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</si>
  <si>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</si>
  <si>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</si>
  <si>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</si>
  <si>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</si>
  <si>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</si>
  <si>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</si>
  <si>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</si>
  <si>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</si>
  <si>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</si>
  <si>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</si>
  <si>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</si>
  <si>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</si>
  <si>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</si>
  <si>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</si>
  <si>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</si>
  <si>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</si>
  <si>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</si>
  <si>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</si>
  <si>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</si>
  <si>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</si>
  <si>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</si>
  <si>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</si>
  <si>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</si>
  <si>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</si>
  <si>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</si>
  <si>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</si>
  <si>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</si>
  <si>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</si>
  <si>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</si>
  <si>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</si>
  <si>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</si>
  <si>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</si>
  <si>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</si>
  <si>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</si>
  <si>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</si>
  <si>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</si>
  <si>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</si>
  <si>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</si>
  <si>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</si>
  <si>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</si>
  <si>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</si>
  <si>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</si>
  <si>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</si>
  <si>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</si>
  <si>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</si>
  <si>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</si>
  <si>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</si>
  <si>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</si>
  <si>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</si>
  <si>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</si>
  <si>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</si>
  <si>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</si>
  <si>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</si>
  <si>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</si>
  <si>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</si>
  <si>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</si>
  <si>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</si>
  <si>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</si>
  <si>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</si>
  <si>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</si>
  <si>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</si>
  <si>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</si>
  <si>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</si>
  <si>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</si>
  <si>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</si>
  <si>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</si>
  <si>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</si>
  <si>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</si>
  <si>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</si>
  <si>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</si>
  <si>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</si>
  <si>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</si>
  <si>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</si>
  <si>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</si>
  <si>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</si>
  <si>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</si>
  <si>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</si>
  <si>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</si>
  <si>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</si>
  <si>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</si>
  <si>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</si>
  <si>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</si>
  <si>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</si>
  <si>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</si>
  <si>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</si>
  <si>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</si>
  <si>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</si>
  <si>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</si>
  <si>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</si>
  <si>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</si>
  <si>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</si>
  <si>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</si>
  <si>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</si>
  <si>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</si>
  <si>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</si>
  <si>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</si>
  <si>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</si>
  <si>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</si>
  <si>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</si>
  <si>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</si>
  <si>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</si>
  <si>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</si>
  <si>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</si>
  <si>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</si>
  <si>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</si>
  <si>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</si>
  <si>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</si>
  <si>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</si>
  <si>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</si>
  <si>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</si>
  <si>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</si>
  <si>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</si>
  <si>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</si>
  <si>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</si>
  <si>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</si>
  <si>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</si>
  <si>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</si>
  <si>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</si>
  <si>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</si>
  <si>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</si>
  <si>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</si>
  <si>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</si>
  <si>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</si>
  <si>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</si>
  <si>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</si>
  <si>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</si>
  <si>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</si>
  <si>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</si>
  <si>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</si>
  <si>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</si>
  <si>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</si>
  <si>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</si>
  <si>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</si>
  <si>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</si>
  <si>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</si>
  <si>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</si>
  <si>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</si>
  <si>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</si>
  <si>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</si>
  <si>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</si>
  <si>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</si>
  <si>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</si>
  <si>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</si>
  <si>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</si>
  <si>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</si>
  <si>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</si>
  <si>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</si>
  <si>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</si>
  <si>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</si>
  <si>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</si>
  <si>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</si>
  <si>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</si>
  <si>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</si>
  <si>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</si>
  <si>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</si>
  <si>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</si>
  <si>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</si>
  <si>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</si>
  <si>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</si>
  <si>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</si>
  <si>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</si>
  <si>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</si>
  <si>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</si>
  <si>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</si>
  <si>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</si>
  <si>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</si>
  <si>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</si>
  <si>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</si>
  <si>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</si>
  <si>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</si>
  <si>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</si>
  <si>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</si>
  <si>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</si>
  <si>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</si>
  <si>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</si>
  <si>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</si>
  <si>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</si>
  <si>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</si>
  <si>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</si>
  <si>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</si>
  <si>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</si>
  <si>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</si>
  <si>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</si>
  <si>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</si>
  <si>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</si>
  <si>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</si>
  <si>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</si>
  <si>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</si>
  <si>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</si>
  <si>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</si>
  <si>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</si>
  <si>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</si>
  <si>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</si>
  <si>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</si>
  <si>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</si>
  <si>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</si>
  <si>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</si>
  <si>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</si>
  <si>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</si>
  <si>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</si>
  <si>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</si>
  <si>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</si>
  <si>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</si>
  <si>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</si>
  <si>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</si>
  <si>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</si>
  <si>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</si>
  <si>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</si>
  <si>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</si>
  <si>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</si>
  <si>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</si>
  <si>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</si>
  <si>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</si>
  <si>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</si>
  <si>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</si>
  <si>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</si>
  <si>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</si>
  <si>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</si>
  <si>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</si>
  <si>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</si>
  <si>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</si>
  <si>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</si>
  <si>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</si>
  <si>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</si>
  <si>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</si>
  <si>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</si>
  <si>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</si>
  <si>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</si>
  <si>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</si>
  <si>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</si>
  <si>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</si>
  <si>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</si>
  <si>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</si>
  <si>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</si>
  <si>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</si>
  <si>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</si>
  <si>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</si>
  <si>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</si>
  <si>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</si>
  <si>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</si>
  <si>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</si>
  <si>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</si>
  <si>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</si>
  <si>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</si>
  <si>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</si>
  <si>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</si>
  <si>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</si>
  <si>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</si>
  <si>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</si>
  <si>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</si>
  <si>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</si>
  <si>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</si>
  <si>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</si>
  <si>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</si>
  <si>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</si>
  <si>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</si>
  <si>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</si>
  <si>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</si>
  <si>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</si>
  <si>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</si>
  <si>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</si>
  <si>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</si>
  <si>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</si>
  <si>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</si>
  <si>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</si>
  <si>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</si>
  <si>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</si>
  <si>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</si>
  <si>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</si>
  <si>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</si>
  <si>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</si>
  <si>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</si>
  <si>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</si>
  <si>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</si>
  <si>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</si>
  <si>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</si>
  <si>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</si>
  <si>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</si>
  <si>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</si>
  <si>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</si>
  <si>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</si>
  <si>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</si>
  <si>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</si>
  <si>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</si>
  <si>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</si>
  <si>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</si>
  <si>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</si>
  <si>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</si>
  <si>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</si>
  <si>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</si>
  <si>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</si>
  <si>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</si>
  <si>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</si>
  <si>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</si>
  <si>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</si>
  <si>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</si>
  <si>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</si>
  <si>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</si>
  <si>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</si>
  <si>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</si>
  <si>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</si>
  <si>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</si>
  <si>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</si>
  <si>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</si>
  <si>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</si>
  <si>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</si>
  <si>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</si>
  <si>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</si>
  <si>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</si>
  <si>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</si>
  <si>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</si>
  <si>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</si>
  <si>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</si>
  <si>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</si>
  <si>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</si>
  <si>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</si>
  <si>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</si>
  <si>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</si>
  <si>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</si>
  <si>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</si>
  <si>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</si>
  <si>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</si>
  <si>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</si>
  <si>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</si>
  <si>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</si>
  <si>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</si>
  <si>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</si>
  <si>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</si>
  <si>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</si>
  <si>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</si>
  <si>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</si>
  <si>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</si>
  <si>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</si>
  <si>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</si>
  <si>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</si>
  <si>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</si>
  <si>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</si>
  <si>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</si>
  <si>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</si>
  <si>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</si>
  <si>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</si>
  <si>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</si>
  <si>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</si>
  <si>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</si>
  <si>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</si>
  <si>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</si>
  <si>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</si>
  <si>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</si>
  <si>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</si>
  <si>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</si>
  <si>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</si>
  <si>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</si>
  <si>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</si>
  <si>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</si>
  <si>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</si>
  <si>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</si>
  <si>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</si>
  <si>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</si>
  <si>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</si>
  <si>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</si>
  <si>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</si>
  <si>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</si>
  <si>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</si>
  <si>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</si>
  <si>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</si>
  <si>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</si>
  <si>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</si>
  <si>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</si>
  <si>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</si>
  <si>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</si>
  <si>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</si>
  <si>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</si>
  <si>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</si>
  <si>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</si>
  <si>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</si>
  <si>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</si>
  <si>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</si>
  <si>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</si>
  <si>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</si>
  <si>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</si>
  <si>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</si>
  <si>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</si>
  <si>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</si>
  <si>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</si>
  <si>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</si>
  <si>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</si>
  <si>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</si>
  <si>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</si>
  <si>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</si>
  <si>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</si>
  <si>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</si>
  <si>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</si>
  <si>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</si>
  <si>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</si>
  <si>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</si>
  <si>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</si>
  <si>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</si>
  <si>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</si>
  <si>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</si>
  <si>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</si>
  <si>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</si>
  <si>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</si>
  <si>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</si>
  <si>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</si>
  <si>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</si>
  <si>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</si>
  <si>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</si>
  <si>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</si>
  <si>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</si>
  <si>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</si>
  <si>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</si>
  <si>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</si>
  <si>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</si>
  <si>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</si>
  <si>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</si>
  <si>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</si>
  <si>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</si>
  <si>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</si>
  <si>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</si>
  <si>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</si>
  <si>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</si>
  <si>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</si>
  <si>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</si>
  <si>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</si>
  <si>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</si>
  <si>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</si>
  <si>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</si>
  <si>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</si>
  <si>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</si>
  <si>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</si>
  <si>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</si>
  <si>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</si>
  <si>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</si>
  <si>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</si>
  <si>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</si>
  <si>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</si>
  <si>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</si>
  <si>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</si>
  <si>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</si>
  <si>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</si>
  <si>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</si>
  <si>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</si>
  <si>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</si>
  <si>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</si>
  <si>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</si>
  <si>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</si>
  <si>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</si>
  <si>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</si>
  <si>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</si>
  <si>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</si>
  <si>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</si>
  <si>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</si>
  <si>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</si>
  <si>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</si>
  <si>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</si>
  <si>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</si>
  <si>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</si>
  <si>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</si>
  <si>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</si>
  <si>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</si>
  <si>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</si>
  <si>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</si>
  <si>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</si>
  <si>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</si>
  <si>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</si>
  <si>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</si>
  <si>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</si>
  <si>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</si>
  <si>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</si>
  <si>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</si>
  <si>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</si>
  <si>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</si>
  <si>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</si>
  <si>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</si>
  <si>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</si>
  <si>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</si>
  <si>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</si>
  <si>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</si>
  <si>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</si>
  <si>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</si>
  <si>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</si>
  <si>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</si>
  <si>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</si>
  <si>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</si>
  <si>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</si>
  <si>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</si>
  <si>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</si>
  <si>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</si>
  <si>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</si>
  <si>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</si>
  <si>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</si>
  <si>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</si>
  <si>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</si>
  <si>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</si>
  <si>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</si>
  <si>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</si>
  <si>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</si>
  <si>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</si>
  <si>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</si>
  <si>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</si>
  <si>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</si>
  <si>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</si>
  <si>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</si>
  <si>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</si>
  <si>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</si>
  <si>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</si>
  <si>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</si>
  <si>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</si>
  <si>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</si>
  <si>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</si>
  <si>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</si>
  <si>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</si>
  <si>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</si>
  <si>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</si>
  <si>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</si>
  <si>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</si>
  <si>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</si>
  <si>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</si>
  <si>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</si>
  <si>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</si>
  <si>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</si>
  <si>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</si>
  <si>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</si>
  <si>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</si>
  <si>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</si>
  <si>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</si>
  <si>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</si>
  <si>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</si>
  <si>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</si>
  <si>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</si>
  <si>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</si>
  <si>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</si>
  <si>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</si>
  <si>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</si>
  <si>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</si>
  <si>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</si>
  <si>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</si>
  <si>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</si>
  <si>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</si>
  <si>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</si>
  <si>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</si>
  <si>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</si>
  <si>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</si>
  <si>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</si>
  <si>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</si>
  <si>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</si>
  <si>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</si>
  <si>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</si>
  <si>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</si>
  <si>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</si>
  <si>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</si>
  <si>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</si>
  <si>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</si>
  <si>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</si>
  <si>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</si>
  <si>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</si>
  <si>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</si>
  <si>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</si>
  <si>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</si>
  <si>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</si>
  <si>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</si>
  <si>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</si>
  <si>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</si>
  <si>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</si>
  <si>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</si>
  <si>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</si>
  <si>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</si>
  <si>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</si>
  <si>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</si>
  <si>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</si>
  <si>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</si>
  <si>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</si>
  <si>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</si>
  <si>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</si>
  <si>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</si>
  <si>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</si>
  <si>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</si>
  <si>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</si>
  <si>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</si>
  <si>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</si>
  <si>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</si>
  <si>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</si>
  <si>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</si>
  <si>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</si>
  <si>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</si>
  <si>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</si>
  <si>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</si>
  <si>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</si>
  <si>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</si>
  <si>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</si>
  <si>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</si>
  <si>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</si>
  <si>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</si>
  <si>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</si>
  <si>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</si>
  <si>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</si>
  <si>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</si>
  <si>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</si>
  <si>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</si>
  <si>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</si>
  <si>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</si>
  <si>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</si>
  <si>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</si>
  <si>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</si>
  <si>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</si>
  <si>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</si>
  <si>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</si>
  <si>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</si>
  <si>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</si>
  <si>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</si>
  <si>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</si>
  <si>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</si>
  <si>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</si>
  <si>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</si>
  <si>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</si>
  <si>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</si>
  <si>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</si>
  <si>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</si>
  <si>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</si>
  <si>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</si>
  <si>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</si>
  <si>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</si>
  <si>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</si>
  <si>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</si>
  <si>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</si>
  <si>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</si>
  <si>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</si>
  <si>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</si>
  <si>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</si>
  <si>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</si>
  <si>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</si>
  <si>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</si>
  <si>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</si>
  <si>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</si>
  <si>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</si>
  <si>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</si>
  <si>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</si>
  <si>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</si>
  <si>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</si>
  <si>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</si>
  <si>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</si>
  <si>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</si>
  <si>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</si>
  <si>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</si>
  <si>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</si>
  <si>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</si>
  <si>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</si>
  <si>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</si>
  <si>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</si>
  <si>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</si>
  <si>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</si>
  <si>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</si>
  <si>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</si>
  <si>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</si>
  <si>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</si>
  <si>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</si>
  <si>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</si>
  <si>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</si>
  <si>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</si>
  <si>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</si>
  <si>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</si>
  <si>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</si>
  <si>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</si>
  <si>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</si>
  <si>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</si>
  <si>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</si>
  <si>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</si>
  <si>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</si>
  <si>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</si>
  <si>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</si>
  <si>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</si>
  <si>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</si>
  <si>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</si>
  <si>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</si>
  <si>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</si>
  <si>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</si>
  <si>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</si>
  <si>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</si>
  <si>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</si>
  <si>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</si>
  <si>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</si>
  <si>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</si>
  <si>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</si>
  <si>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</si>
  <si>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</si>
  <si>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</si>
  <si>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</si>
  <si>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</si>
  <si>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</si>
  <si>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</si>
  <si>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</si>
  <si>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</si>
  <si>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</si>
  <si>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</si>
  <si>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</si>
  <si>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</si>
  <si>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</si>
  <si>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</si>
  <si>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</si>
  <si>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</si>
  <si>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</si>
  <si>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</si>
  <si>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</si>
  <si>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</si>
  <si>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</si>
  <si>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</si>
  <si>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</si>
  <si>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</si>
  <si>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</si>
  <si>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</si>
  <si>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</si>
  <si>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</si>
  <si>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</si>
  <si>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</si>
  <si>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</si>
  <si>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</si>
  <si>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</si>
  <si>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</si>
  <si>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</si>
  <si>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</si>
  <si>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</si>
  <si>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</si>
  <si>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</si>
  <si>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</si>
  <si>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</si>
  <si>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</si>
  <si>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</si>
  <si>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</si>
  <si>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</si>
  <si>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</si>
  <si>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</si>
  <si>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</si>
  <si>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</si>
  <si>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</si>
  <si>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</si>
  <si>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</si>
  <si>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</si>
  <si>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</si>
  <si>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</si>
  <si>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</si>
  <si>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</si>
  <si>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</si>
  <si>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</si>
  <si>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</si>
  <si>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</si>
  <si>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</si>
  <si>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</si>
  <si>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</si>
  <si>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</si>
  <si>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</si>
  <si>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</si>
  <si>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</si>
  <si>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</si>
  <si>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</si>
  <si>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</si>
  <si>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</si>
  <si>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</si>
  <si>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</si>
  <si>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</si>
  <si>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</si>
  <si>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</si>
  <si>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</si>
  <si>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</si>
  <si>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</si>
  <si>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</si>
  <si>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</si>
  <si>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</si>
  <si>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</si>
  <si>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</si>
  <si>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</si>
  <si>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</si>
  <si>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</si>
  <si>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</si>
  <si>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</si>
  <si>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</si>
  <si>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</si>
  <si>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</si>
  <si>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</si>
  <si>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</si>
  <si>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</si>
  <si>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</si>
  <si>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</si>
  <si>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</si>
  <si>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</si>
  <si>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</si>
  <si>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</si>
  <si>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</si>
  <si>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</si>
  <si>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</si>
  <si>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</si>
  <si>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</si>
  <si>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</si>
  <si>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</si>
  <si>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</si>
  <si>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</si>
  <si>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</si>
  <si>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</si>
  <si>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</si>
  <si>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</si>
  <si>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</si>
  <si>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</si>
  <si>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</si>
  <si>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</si>
  <si>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</si>
  <si>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</si>
  <si>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</si>
  <si>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</si>
  <si>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</si>
  <si>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</si>
  <si>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</si>
  <si>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</si>
  <si>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</si>
  <si>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</si>
  <si>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</si>
  <si>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</si>
  <si>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</si>
  <si>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</si>
  <si>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</si>
  <si>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</si>
  <si>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</si>
  <si>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</si>
  <si>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</si>
  <si>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</si>
  <si>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</si>
  <si>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</si>
  <si>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</si>
  <si>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</si>
  <si>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</si>
  <si>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</si>
  <si>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</si>
  <si>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</si>
  <si>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</si>
  <si>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</si>
  <si>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</si>
  <si>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</si>
  <si>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</si>
  <si>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</si>
  <si>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</si>
  <si>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</si>
  <si>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</si>
  <si>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</si>
  <si>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</si>
  <si>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</si>
  <si>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</si>
  <si>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</si>
  <si>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</si>
  <si>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</si>
  <si>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</si>
  <si>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</si>
  <si>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</si>
  <si>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</si>
  <si>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</si>
  <si>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</si>
  <si>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</si>
  <si>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</si>
  <si>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</si>
  <si>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</si>
  <si>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</si>
  <si>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</si>
  <si>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</si>
  <si>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</si>
  <si>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</si>
  <si>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</si>
  <si>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</si>
  <si>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</si>
  <si>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</si>
  <si>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</si>
  <si>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</si>
  <si>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</si>
  <si>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</si>
  <si>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</si>
  <si>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</si>
  <si>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</si>
  <si>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</si>
  <si>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</si>
  <si>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</si>
  <si>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</si>
  <si>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</si>
  <si>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</si>
  <si>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</si>
  <si>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</si>
  <si>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</si>
  <si>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</si>
  <si>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</si>
  <si>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</si>
  <si>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</si>
  <si>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</si>
  <si>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</si>
  <si>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</si>
  <si>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</si>
  <si>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</si>
  <si>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</si>
  <si>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</si>
  <si>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</si>
  <si>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</si>
  <si>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</si>
  <si>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</si>
  <si>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</si>
  <si>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</si>
  <si>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</si>
  <si>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</si>
  <si>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</si>
  <si>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</si>
  <si>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</si>
  <si>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</si>
  <si>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</si>
  <si>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</si>
  <si>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</si>
  <si>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</si>
  <si>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</si>
  <si>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</si>
  <si>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</si>
  <si>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</si>
  <si>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</si>
  <si>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</si>
  <si>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</si>
  <si>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</si>
  <si>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</si>
  <si>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</si>
  <si>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</si>
  <si>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</si>
  <si>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</si>
  <si>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</si>
  <si>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</si>
  <si>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</si>
  <si>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</si>
  <si>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</si>
  <si>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</si>
  <si>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</si>
  <si>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</si>
  <si>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</si>
  <si>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</si>
  <si>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</si>
  <si>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</si>
  <si>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</si>
  <si>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</si>
  <si>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</si>
  <si>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</si>
  <si>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</si>
  <si>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</si>
  <si>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</si>
  <si>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</si>
  <si>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</si>
  <si>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</si>
  <si>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</si>
  <si>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</si>
  <si>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</si>
  <si>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</si>
  <si>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</si>
  <si>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</si>
  <si>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</si>
  <si>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</si>
  <si>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</si>
  <si>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</si>
  <si>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</si>
  <si>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</si>
  <si>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</si>
  <si>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</si>
  <si>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</si>
  <si>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</si>
  <si>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</si>
  <si>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</si>
  <si>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</si>
  <si>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</si>
  <si>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</si>
  <si>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</si>
  <si>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</si>
  <si>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</si>
  <si>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</si>
  <si>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</si>
  <si>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</si>
  <si>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</si>
  <si>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</si>
  <si>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</si>
  <si>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</si>
  <si>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</si>
  <si>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</si>
  <si>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</si>
  <si>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</si>
  <si>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</si>
  <si>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</si>
  <si>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</si>
  <si>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</si>
  <si>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</si>
  <si>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</si>
  <si>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</si>
  <si>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</si>
  <si>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</si>
  <si>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</si>
  <si>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</si>
  <si>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</si>
  <si>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</si>
  <si>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</si>
  <si>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</si>
  <si>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</si>
  <si>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</si>
  <si>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</si>
  <si>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</si>
  <si>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</si>
  <si>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</si>
  <si>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</si>
  <si>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</si>
  <si>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</si>
  <si>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</si>
  <si>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</si>
  <si>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</si>
  <si>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</si>
  <si>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</si>
  <si>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</si>
  <si>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</si>
  <si>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</si>
  <si>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</si>
  <si>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</si>
  <si>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</si>
  <si>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</si>
  <si>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</si>
  <si>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</si>
  <si>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</si>
  <si>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</si>
  <si>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</si>
  <si>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</si>
  <si>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</si>
  <si>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</si>
  <si>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</si>
  <si>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</si>
  <si>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</si>
  <si>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</si>
  <si>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</si>
  <si>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</si>
  <si>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</si>
  <si>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</si>
  <si>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</si>
  <si>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</si>
  <si>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</si>
  <si>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</si>
  <si>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</si>
  <si>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</si>
  <si>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</si>
  <si>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</si>
  <si>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</si>
  <si>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</si>
  <si>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</si>
  <si>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</si>
  <si>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</si>
  <si>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</si>
  <si>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</si>
  <si>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</si>
  <si>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</si>
  <si>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</si>
  <si>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</si>
  <si>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</si>
  <si>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</si>
  <si>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</si>
  <si>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</si>
  <si>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</si>
  <si>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</si>
  <si>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</si>
  <si>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</si>
  <si>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</si>
  <si>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</si>
  <si>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</si>
  <si>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</si>
  <si>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</si>
  <si>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</si>
  <si>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</si>
  <si>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</si>
  <si>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</si>
  <si>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</si>
  <si>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</si>
  <si>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</si>
  <si>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</si>
  <si>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</si>
  <si>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</si>
  <si>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</si>
  <si>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</si>
  <si>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</si>
  <si>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</si>
  <si>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</si>
  <si>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</si>
  <si>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</si>
  <si>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</si>
  <si>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</si>
  <si>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</si>
  <si>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</si>
  <si>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</si>
  <si>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</si>
  <si>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</si>
  <si>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</si>
  <si>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</si>
  <si>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</si>
  <si>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</si>
  <si>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</si>
  <si>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</si>
  <si>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</si>
  <si>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</si>
  <si>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</si>
  <si>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</si>
  <si>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</si>
  <si>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</si>
  <si>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</si>
  <si>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</si>
  <si>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</si>
  <si>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</si>
  <si>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</si>
  <si>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</si>
  <si>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</si>
  <si>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</si>
  <si>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</si>
  <si>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</si>
  <si>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</si>
  <si>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</si>
  <si>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</si>
  <si>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</si>
  <si>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</si>
  <si>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</si>
  <si>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</si>
  <si>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</si>
  <si>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</si>
  <si>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</si>
  <si>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</si>
  <si>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</si>
  <si>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</si>
  <si>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</si>
  <si>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</si>
  <si>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</si>
  <si>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</si>
  <si>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</si>
  <si>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</si>
  <si>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</si>
  <si>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</si>
  <si>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</si>
  <si>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</si>
  <si>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</si>
  <si>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</si>
  <si>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</si>
  <si>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</si>
  <si>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</si>
  <si>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</si>
  <si>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</si>
  <si>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</si>
  <si>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</si>
  <si>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</si>
  <si>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</si>
  <si>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</si>
  <si>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</si>
  <si>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</si>
  <si>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</si>
  <si>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</si>
  <si>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</si>
  <si>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</si>
  <si>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</si>
  <si>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</si>
  <si>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</si>
  <si>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</si>
  <si>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</si>
  <si>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</si>
  <si>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</si>
  <si>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</si>
  <si>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</si>
  <si>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</si>
  <si>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</si>
  <si>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</si>
  <si>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</si>
  <si>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</si>
  <si>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</si>
  <si>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</si>
  <si>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</si>
  <si>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</si>
  <si>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</si>
  <si>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</si>
  <si>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</si>
  <si>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</si>
  <si>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</si>
  <si>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</si>
  <si>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</si>
  <si>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</si>
  <si>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</si>
  <si>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</si>
  <si>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</si>
  <si>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</si>
  <si>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</si>
  <si>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</si>
  <si>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</si>
  <si>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</si>
  <si>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</si>
  <si>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</si>
  <si>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</si>
  <si>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</si>
  <si>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</si>
  <si>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</si>
  <si>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</si>
  <si>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</si>
  <si>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</si>
  <si>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</si>
  <si>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</si>
  <si>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</si>
  <si>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</si>
  <si>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</si>
  <si>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</si>
  <si>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</si>
  <si>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</si>
  <si>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</si>
  <si>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</si>
  <si>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</si>
  <si>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</si>
  <si>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</si>
  <si>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</si>
  <si>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</si>
  <si>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</si>
  <si>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</si>
  <si>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</si>
  <si>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</si>
  <si>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</si>
  <si>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</si>
  <si>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</si>
  <si>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</si>
  <si>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</si>
  <si>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</si>
  <si>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</si>
  <si>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</si>
  <si>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</si>
  <si>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</si>
  <si>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</si>
  <si>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</si>
  <si>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</si>
  <si>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</si>
  <si>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</si>
  <si>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</si>
  <si>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</si>
  <si>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</si>
  <si>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</si>
  <si>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</si>
  <si>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</si>
  <si>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</si>
  <si>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</si>
  <si>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</si>
  <si>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</si>
  <si>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</si>
  <si>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</si>
  <si>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</si>
  <si>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</si>
  <si>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</si>
  <si>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</si>
  <si>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</si>
  <si>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</si>
  <si>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</si>
  <si>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</si>
  <si>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</si>
  <si>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</si>
  <si>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</si>
  <si>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</si>
  <si>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</si>
  <si>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</si>
  <si>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</si>
  <si>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</si>
  <si>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</si>
  <si>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</si>
  <si>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</si>
  <si>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</si>
  <si>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</si>
  <si>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</si>
  <si>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</si>
  <si>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</si>
  <si>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</si>
  <si>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</si>
  <si>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</si>
  <si>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</si>
  <si>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</si>
  <si>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</si>
  <si>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</si>
  <si>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</si>
  <si>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</si>
  <si>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</si>
  <si>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</si>
  <si>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</si>
  <si>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</si>
  <si>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</si>
  <si>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</si>
  <si>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</si>
  <si>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</si>
  <si>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</si>
  <si>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</si>
  <si>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</si>
  <si>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</si>
  <si>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</si>
  <si>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</si>
  <si>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</si>
  <si>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</si>
  <si>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</si>
  <si>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</si>
  <si>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</si>
  <si>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</si>
  <si>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</si>
  <si>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</si>
  <si>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</si>
  <si>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</si>
  <si>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</si>
  <si>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</si>
  <si>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</si>
  <si>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</si>
  <si>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</si>
  <si>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</si>
  <si>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</si>
  <si>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</si>
  <si>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</si>
  <si>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</si>
  <si>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</si>
  <si>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</si>
  <si>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</si>
  <si>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</si>
  <si>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</si>
  <si>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</si>
  <si>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</si>
  <si>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</si>
  <si>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</si>
  <si>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</si>
  <si>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</si>
  <si>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</si>
  <si>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</si>
  <si>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</si>
  <si>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</si>
  <si>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</si>
  <si>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</si>
  <si>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</si>
  <si>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</si>
  <si>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</si>
  <si>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</si>
  <si>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</si>
  <si>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</si>
  <si>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</si>
  <si>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</si>
  <si>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</si>
  <si>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</si>
  <si>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</si>
  <si>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</si>
  <si>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</si>
  <si>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</si>
  <si>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</si>
  <si>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</si>
  <si>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</si>
  <si>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</si>
  <si>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</si>
  <si>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</si>
  <si>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</si>
  <si>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</si>
  <si>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</si>
  <si>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</si>
  <si>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</si>
  <si>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</si>
  <si>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</si>
  <si>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</si>
  <si>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</si>
  <si>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</si>
  <si>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</si>
  <si>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</si>
  <si>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</si>
  <si>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</si>
  <si>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</si>
  <si>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</si>
  <si>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</si>
  <si>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</si>
  <si>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</si>
  <si>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</si>
  <si>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</si>
  <si>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</si>
  <si>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</si>
  <si>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</si>
  <si>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</si>
  <si>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</si>
  <si>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</si>
  <si>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</si>
  <si>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</si>
  <si>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</si>
  <si>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</si>
  <si>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</si>
  <si>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</si>
  <si>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</si>
  <si>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</si>
  <si>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</si>
  <si>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</si>
  <si>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</si>
  <si>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</si>
  <si>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</si>
  <si>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</si>
  <si>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</si>
  <si>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</si>
  <si>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</si>
  <si>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</si>
  <si>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</si>
  <si>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</si>
  <si>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</si>
  <si>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</si>
  <si>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</si>
  <si>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</si>
  <si>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</si>
  <si>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</si>
  <si>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</si>
  <si>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</si>
  <si>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</si>
  <si>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</si>
  <si>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</si>
  <si>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</si>
  <si>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</si>
  <si>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</si>
  <si>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</si>
  <si>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</si>
  <si>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</si>
  <si>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</si>
  <si>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</si>
  <si>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</si>
  <si>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</si>
  <si>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</si>
  <si>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</si>
  <si>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</si>
  <si>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</si>
  <si>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</si>
  <si>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</si>
  <si>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</si>
  <si>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</si>
  <si>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</si>
  <si>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</si>
  <si>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</si>
  <si>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</si>
  <si>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</si>
  <si>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</si>
  <si>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</si>
  <si>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</si>
  <si>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</si>
  <si>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</si>
  <si>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</si>
  <si>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</si>
  <si>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</si>
  <si>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</si>
  <si>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</si>
  <si>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</si>
  <si>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</si>
  <si>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</si>
  <si>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</si>
  <si>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</si>
  <si>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</si>
  <si>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</si>
  <si>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</si>
  <si>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</si>
  <si>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</si>
  <si>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</si>
  <si>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</si>
  <si>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</si>
  <si>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</si>
  <si>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</si>
  <si>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</si>
  <si>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</si>
  <si>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</si>
  <si>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</si>
  <si>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</si>
  <si>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</si>
  <si>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</si>
  <si>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</si>
  <si>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</si>
  <si>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</si>
  <si>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</si>
  <si>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</si>
  <si>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</si>
  <si>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</si>
  <si>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</si>
  <si>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</si>
  <si>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</si>
  <si>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</si>
  <si>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</si>
  <si>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</si>
  <si>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</si>
  <si>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</si>
  <si>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</si>
  <si>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</si>
  <si>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</si>
  <si>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</si>
  <si>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</si>
  <si>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</si>
  <si>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</si>
  <si>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</si>
  <si>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</si>
  <si>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</si>
  <si>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</si>
  <si>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</si>
  <si>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</si>
  <si>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</si>
  <si>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</si>
  <si>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</si>
  <si>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</si>
  <si>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</si>
  <si>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</si>
  <si>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</si>
  <si>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</si>
  <si>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</si>
  <si>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</si>
  <si>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</si>
  <si>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</si>
  <si>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</si>
  <si>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</si>
  <si>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</si>
  <si>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</si>
  <si>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</si>
  <si>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</si>
  <si>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</si>
  <si>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</si>
  <si>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</si>
  <si>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</si>
  <si>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</si>
  <si>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</si>
  <si>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</si>
  <si>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</si>
  <si>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</si>
  <si>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</si>
  <si>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</si>
  <si>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</si>
  <si>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</si>
  <si>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</si>
  <si>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</si>
  <si>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</si>
  <si>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</si>
  <si>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</si>
  <si>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</si>
  <si>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</si>
  <si>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</si>
  <si>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</si>
  <si>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</si>
  <si>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</si>
  <si>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</si>
  <si>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</si>
  <si>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</si>
  <si>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</si>
  <si>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</si>
  <si>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</si>
  <si>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</si>
  <si>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</si>
  <si>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</si>
  <si>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</si>
  <si>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</si>
  <si>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</si>
  <si>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</si>
  <si>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</si>
  <si>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</si>
  <si>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</si>
  <si>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</si>
  <si>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</si>
  <si>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</si>
  <si>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</si>
  <si>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</si>
  <si>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</si>
  <si>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</si>
  <si>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</si>
  <si>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</si>
  <si>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</si>
  <si>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</si>
  <si>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</si>
  <si>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</si>
  <si>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</si>
  <si>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</si>
  <si>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</si>
  <si>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</si>
  <si>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</si>
  <si>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</si>
  <si>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</si>
  <si>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</si>
  <si>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</si>
  <si>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</si>
  <si>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</si>
  <si>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</si>
  <si>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</si>
  <si>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</si>
  <si>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</si>
  <si>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</si>
  <si>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</si>
  <si>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</si>
  <si>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</si>
  <si>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</si>
  <si>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</si>
  <si>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</si>
  <si>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</si>
  <si>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</si>
  <si>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</si>
  <si>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</si>
  <si>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</si>
  <si>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</si>
  <si>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</si>
  <si>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</si>
  <si>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</si>
  <si>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</si>
  <si>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</si>
  <si>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</si>
  <si>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</si>
  <si>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</si>
  <si>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</si>
  <si>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</si>
  <si>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</si>
  <si>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</si>
  <si>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</si>
  <si>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</si>
  <si>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</si>
  <si>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</si>
  <si>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</si>
  <si>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</si>
  <si>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</si>
  <si>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</si>
  <si>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</si>
  <si>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</si>
  <si>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</si>
  <si>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</si>
  <si>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</si>
  <si>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</si>
  <si>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</si>
  <si>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</si>
  <si>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</si>
  <si>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</si>
  <si>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</si>
  <si>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</si>
  <si>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</si>
  <si>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</si>
  <si>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</si>
  <si>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</si>
  <si>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</si>
  <si>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</si>
  <si>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</si>
  <si>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</si>
  <si>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</si>
  <si>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</si>
  <si>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</si>
  <si>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</si>
  <si>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</si>
  <si>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</si>
  <si>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</si>
  <si>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</si>
  <si>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</si>
  <si>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</si>
  <si>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</si>
  <si>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</si>
  <si>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</si>
  <si>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</si>
  <si>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</si>
  <si>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</si>
  <si>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</si>
  <si>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</si>
  <si>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</si>
  <si>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</si>
  <si>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</si>
  <si>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</si>
  <si>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</si>
  <si>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</si>
  <si>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</si>
  <si>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</si>
  <si>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</si>
  <si>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</si>
  <si>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</si>
  <si>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</si>
  <si>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</si>
  <si>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</si>
  <si>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</si>
  <si>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</si>
  <si>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</si>
  <si>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</si>
  <si>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</si>
  <si>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</si>
  <si>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</si>
  <si>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</si>
  <si>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</si>
  <si>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</si>
  <si>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</si>
  <si>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</si>
  <si>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</si>
  <si>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</si>
  <si>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</si>
  <si>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</si>
  <si>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</si>
  <si>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</si>
  <si>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</si>
  <si>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</si>
  <si>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</si>
  <si>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</si>
  <si>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</si>
  <si>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</si>
  <si>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</si>
  <si>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</si>
  <si>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</si>
  <si>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</si>
  <si>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</si>
  <si>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</si>
  <si>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</si>
  <si>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</si>
  <si>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</si>
  <si>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</si>
  <si>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</si>
  <si>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</si>
  <si>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</si>
  <si>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</si>
  <si>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</si>
  <si>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</si>
  <si>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</si>
  <si>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</si>
  <si>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</si>
  <si>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</si>
  <si>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</si>
  <si>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</si>
  <si>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</si>
  <si>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</si>
  <si>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</si>
  <si>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</si>
  <si>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</si>
  <si>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</si>
  <si>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</si>
  <si>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</si>
  <si>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</si>
  <si>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</si>
  <si>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</si>
  <si>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</si>
  <si>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</si>
  <si>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</si>
  <si>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</si>
  <si>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</si>
  <si>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</si>
  <si>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</si>
  <si>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</si>
  <si>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</si>
  <si>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</si>
  <si>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</si>
  <si>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</si>
  <si>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</si>
  <si>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</si>
  <si>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</si>
  <si>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</si>
  <si>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</si>
  <si>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</si>
  <si>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</si>
  <si>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</si>
  <si>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</si>
  <si>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</si>
  <si>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</si>
  <si>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</si>
  <si>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</si>
  <si>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</si>
  <si>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</si>
  <si>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</si>
  <si>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</si>
  <si>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</si>
  <si>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</si>
  <si>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</si>
  <si>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</si>
  <si>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</si>
  <si>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</si>
  <si>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</si>
  <si>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</si>
  <si>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</si>
  <si>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</si>
  <si>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</si>
  <si>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</si>
  <si>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</si>
  <si>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</si>
  <si>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</si>
  <si>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</si>
  <si>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</si>
  <si>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</si>
  <si>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</si>
  <si>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</si>
  <si>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</si>
  <si>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</si>
  <si>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</si>
  <si>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</si>
  <si>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</si>
  <si>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</si>
  <si>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</si>
  <si>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</si>
  <si>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</si>
  <si>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</si>
  <si>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</si>
  <si>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</si>
  <si>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</si>
  <si>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</si>
  <si>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</si>
  <si>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</si>
  <si>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</si>
  <si>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</si>
  <si>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</si>
  <si>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</si>
  <si>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</si>
  <si>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</si>
  <si>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</si>
  <si>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</si>
  <si>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</si>
  <si>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</si>
  <si>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</si>
  <si>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</si>
  <si>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</si>
  <si>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</si>
  <si>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</si>
  <si>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</si>
  <si>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</si>
  <si>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</si>
  <si>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</si>
  <si>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</si>
  <si>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</si>
  <si>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</si>
  <si>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</si>
  <si>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</si>
  <si>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</si>
  <si>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</si>
  <si>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</si>
  <si>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</si>
  <si>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</si>
  <si>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</si>
  <si>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</si>
  <si>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</si>
  <si>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</si>
  <si>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</si>
  <si>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</si>
  <si>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</si>
  <si>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</si>
  <si>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</si>
  <si>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</si>
  <si>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</si>
  <si>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</si>
  <si>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</si>
  <si>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</si>
  <si>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</si>
  <si>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</si>
  <si>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</si>
  <si>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</si>
  <si>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</si>
  <si>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</si>
  <si>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</si>
  <si>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</si>
  <si>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</si>
  <si>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</si>
  <si>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</si>
  <si>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</si>
  <si>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</si>
  <si>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</si>
  <si>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</si>
  <si>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</si>
  <si>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</si>
  <si>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</si>
  <si>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</si>
  <si>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</si>
  <si>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</si>
  <si>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</si>
  <si>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</si>
  <si>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</si>
  <si>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</si>
  <si>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</si>
  <si>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</si>
  <si>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</si>
  <si>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</si>
  <si>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</si>
  <si>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</si>
  <si>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</si>
  <si>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</si>
  <si>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</si>
  <si>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</si>
  <si>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</si>
  <si>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</si>
  <si>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</si>
  <si>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</si>
  <si>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</si>
  <si>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</si>
  <si>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</si>
  <si>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</si>
  <si>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</si>
  <si>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</si>
  <si>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</si>
  <si>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</si>
  <si>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</si>
  <si>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</si>
  <si>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</si>
  <si>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</si>
  <si>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</si>
  <si>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</si>
  <si>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</si>
  <si>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</si>
  <si>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</si>
  <si>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</si>
  <si>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</si>
  <si>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</si>
  <si>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</si>
  <si>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</si>
  <si>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</si>
  <si>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</si>
  <si>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</si>
  <si>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</si>
  <si>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</si>
  <si>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</si>
  <si>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</si>
  <si>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</si>
  <si>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</si>
  <si>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</si>
  <si>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</si>
  <si>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</si>
  <si>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</si>
  <si>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</si>
  <si>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</si>
  <si>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</si>
  <si>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</si>
  <si>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</si>
  <si>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</si>
  <si>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</si>
  <si>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</si>
  <si>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</si>
  <si>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</si>
  <si>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</si>
  <si>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</si>
  <si>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</si>
  <si>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</si>
  <si>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</si>
  <si>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</si>
  <si>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</si>
  <si>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</si>
  <si>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</si>
  <si>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</si>
  <si>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</si>
  <si>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</si>
  <si>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</si>
  <si>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</si>
  <si>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</si>
  <si>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</si>
  <si>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</si>
  <si>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</si>
  <si>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</si>
  <si>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</si>
  <si>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</si>
  <si>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</si>
  <si>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</si>
  <si>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</si>
  <si>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</si>
  <si>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</si>
  <si>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</si>
  <si>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</si>
  <si>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</si>
  <si>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</si>
  <si>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</si>
  <si>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</si>
  <si>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</si>
  <si>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</si>
  <si>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</si>
  <si>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</si>
  <si>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</si>
  <si>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</si>
  <si>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</si>
  <si>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</si>
  <si>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</si>
  <si>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</si>
  <si>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</si>
  <si>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</si>
  <si>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</si>
  <si>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</si>
  <si>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</si>
  <si>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</si>
  <si>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</si>
  <si>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</si>
  <si>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</si>
  <si>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</si>
  <si>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</si>
  <si>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</si>
  <si>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</si>
  <si>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</si>
  <si>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</si>
  <si>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</si>
  <si>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</si>
  <si>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</si>
  <si>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</si>
  <si>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</si>
  <si>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</si>
  <si>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</si>
  <si>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</si>
  <si>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</si>
  <si>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</si>
  <si>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</si>
  <si>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</si>
  <si>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</si>
  <si>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</si>
  <si>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</si>
  <si>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</si>
  <si>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</si>
  <si>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</si>
  <si>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</si>
  <si>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</si>
  <si>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</si>
  <si>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</si>
  <si>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</si>
  <si>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</si>
  <si>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</si>
  <si>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</si>
  <si>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</si>
  <si>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</si>
  <si>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</si>
  <si>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</si>
  <si>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</si>
  <si>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</si>
  <si>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</si>
  <si>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</si>
  <si>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</si>
  <si>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</si>
  <si>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</si>
  <si>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</si>
  <si>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</si>
  <si>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</si>
  <si>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</si>
  <si>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</si>
  <si>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</si>
  <si>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</si>
  <si>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</si>
  <si>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</si>
  <si>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</si>
  <si>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</si>
  <si>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</si>
  <si>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</si>
  <si>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</si>
  <si>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</si>
  <si>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</si>
  <si>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</si>
  <si>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</si>
  <si>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</si>
  <si>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</si>
  <si>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</si>
  <si>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</si>
  <si>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</si>
  <si>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</si>
  <si>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</si>
  <si>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</si>
  <si>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</si>
  <si>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</si>
  <si>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</si>
  <si>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</si>
  <si>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</si>
  <si>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</si>
  <si>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</si>
  <si>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</si>
  <si>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</si>
  <si>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</si>
  <si>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</si>
  <si>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</si>
  <si>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</si>
  <si>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</si>
  <si>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</si>
  <si>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</si>
  <si>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</si>
  <si>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</si>
  <si>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</si>
  <si>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</si>
  <si>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</si>
  <si>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</si>
  <si>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</si>
  <si>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</si>
  <si>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</si>
  <si>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</si>
  <si>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</si>
  <si>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</si>
  <si>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</si>
  <si>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</si>
  <si>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</si>
  <si>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</si>
  <si>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</si>
  <si>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</si>
  <si>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</si>
  <si>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</si>
  <si>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</si>
  <si>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</si>
  <si>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</si>
  <si>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</si>
  <si>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</si>
  <si>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</si>
  <si>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</si>
  <si>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</si>
  <si>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</si>
  <si>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</si>
  <si>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</si>
  <si>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</si>
  <si>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</si>
  <si>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</si>
  <si>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</si>
  <si>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</si>
  <si>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</si>
  <si>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</si>
  <si>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</si>
  <si>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</si>
  <si>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</si>
  <si>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</si>
  <si>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</si>
  <si>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</si>
  <si>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</si>
  <si>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</si>
  <si>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</si>
  <si>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</si>
  <si>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</si>
  <si>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</si>
  <si>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</si>
  <si>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</si>
  <si>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</si>
  <si>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</si>
  <si>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</si>
  <si>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</si>
  <si>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</si>
  <si>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</si>
  <si>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</si>
  <si>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</si>
  <si>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</si>
  <si>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</si>
  <si>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</si>
  <si>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</si>
  <si>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</si>
  <si>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</si>
  <si>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</si>
  <si>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</si>
  <si>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</si>
  <si>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</si>
  <si>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</si>
  <si>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</si>
  <si>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</si>
  <si>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</si>
  <si>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</si>
  <si>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</si>
  <si>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</si>
  <si>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</si>
  <si>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</si>
  <si>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</si>
  <si>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</si>
  <si>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</si>
  <si>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</si>
  <si>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</si>
  <si>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</si>
  <si>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</si>
  <si>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</si>
  <si>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</si>
  <si>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</si>
  <si>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</si>
  <si>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</si>
  <si>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</si>
  <si>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</si>
  <si>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</si>
  <si>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</si>
  <si>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</si>
  <si>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</si>
  <si>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</si>
  <si>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</si>
  <si>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</si>
  <si>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</si>
  <si>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</si>
  <si>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</si>
  <si>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</si>
  <si>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</si>
  <si>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</si>
  <si>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</si>
  <si>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</si>
  <si>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</si>
  <si>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</si>
  <si>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</si>
  <si>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</si>
  <si>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</si>
  <si>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</si>
  <si>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</si>
  <si>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</si>
  <si>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</si>
  <si>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</si>
  <si>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</si>
  <si>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</si>
  <si>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</si>
  <si>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</si>
  <si>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</si>
  <si>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</si>
  <si>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</si>
  <si>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</si>
  <si>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</si>
  <si>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</si>
  <si>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</si>
  <si>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</si>
  <si>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</si>
  <si>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</si>
  <si>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</si>
  <si>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</si>
  <si>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</si>
  <si>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</si>
  <si>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</si>
  <si>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</si>
  <si>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</si>
  <si>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</si>
  <si>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</si>
  <si>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</si>
  <si>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</si>
  <si>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</si>
  <si>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</si>
  <si>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</si>
  <si>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</si>
  <si>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</si>
  <si>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</si>
  <si>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</si>
  <si>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</si>
  <si>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</si>
  <si>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</si>
  <si>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</si>
  <si>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</si>
  <si>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</si>
  <si>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</si>
  <si>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</si>
  <si>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</si>
  <si>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</si>
  <si>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</si>
  <si>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</si>
  <si>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</si>
  <si>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</si>
  <si>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</si>
  <si>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</si>
  <si>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</si>
  <si>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</si>
  <si>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</si>
  <si>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</si>
  <si>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</si>
  <si>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</si>
  <si>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</si>
  <si>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</si>
  <si>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</si>
  <si>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</si>
  <si>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</si>
  <si>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</si>
  <si>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</si>
  <si>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</si>
  <si>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</si>
  <si>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</si>
  <si>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</si>
  <si>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</si>
  <si>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</si>
  <si>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</si>
  <si>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</si>
  <si>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</si>
  <si>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</si>
  <si>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</si>
  <si>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</si>
  <si>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</si>
  <si>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</si>
  <si>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</si>
  <si>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</si>
  <si>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</si>
  <si>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</si>
  <si>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</si>
  <si>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</si>
  <si>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</si>
  <si>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</si>
  <si>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</si>
  <si>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</si>
  <si>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</si>
  <si>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</si>
  <si>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</si>
  <si>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</si>
  <si>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</si>
  <si>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</si>
  <si>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</si>
  <si>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</si>
  <si>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</si>
  <si>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</si>
  <si>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</si>
  <si>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</si>
  <si>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</si>
  <si>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</si>
  <si>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</si>
  <si>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</si>
  <si>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</si>
  <si>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</si>
  <si>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</si>
  <si>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</si>
  <si>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</si>
  <si>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</si>
  <si>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</si>
  <si>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</si>
  <si>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</si>
  <si>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</si>
  <si>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</si>
  <si>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</si>
  <si>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</si>
  <si>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</si>
  <si>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</si>
  <si>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</si>
  <si>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</si>
  <si>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</si>
  <si>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</si>
  <si>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</si>
  <si>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</si>
  <si>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</si>
  <si>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</si>
  <si>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</si>
  <si>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</si>
  <si>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</si>
  <si>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</si>
  <si>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</si>
  <si>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</si>
  <si>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</si>
  <si>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</si>
  <si>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</si>
  <si>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</si>
  <si>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</si>
  <si>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</si>
  <si>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</si>
  <si>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</si>
  <si>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</si>
  <si>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</si>
  <si>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</si>
  <si>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</si>
  <si>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</si>
  <si>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</si>
  <si>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</si>
  <si>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</si>
  <si>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</si>
  <si>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</si>
  <si>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</si>
  <si>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</si>
  <si>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</si>
  <si>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</si>
  <si>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</si>
  <si>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</si>
  <si>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</si>
  <si>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</si>
  <si>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</si>
  <si>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</si>
  <si>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</si>
  <si>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</si>
  <si>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</si>
  <si>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</si>
  <si>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</si>
  <si>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</si>
  <si>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</si>
  <si>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</si>
  <si>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</si>
  <si>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</si>
  <si>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</si>
  <si>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</si>
  <si>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</si>
  <si>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</si>
  <si>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</si>
  <si>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</si>
  <si>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</si>
  <si>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</si>
  <si>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</si>
  <si>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</si>
  <si>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</si>
  <si>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</si>
  <si>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</si>
  <si>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</si>
  <si>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</si>
  <si>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</si>
  <si>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</si>
  <si>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</si>
  <si>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</si>
  <si>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</si>
  <si>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</si>
  <si>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</si>
  <si>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</si>
  <si>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</si>
  <si>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</si>
  <si>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</si>
  <si>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</si>
  <si>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</si>
  <si>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</si>
  <si>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</si>
  <si>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</si>
  <si>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</si>
  <si>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</si>
  <si>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</si>
  <si>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</si>
  <si>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</si>
  <si>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</si>
  <si>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</si>
  <si>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</si>
  <si>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</si>
  <si>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</si>
  <si>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</si>
  <si>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</si>
  <si>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</si>
  <si>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</si>
  <si>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</si>
  <si>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</si>
  <si>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</si>
  <si>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</si>
  <si>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</si>
  <si>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</si>
  <si>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</si>
  <si>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</si>
  <si>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</si>
  <si>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</si>
  <si>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</si>
  <si>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</si>
  <si>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</si>
  <si>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</si>
  <si>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</si>
  <si>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</si>
  <si>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</si>
  <si>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</si>
  <si>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</si>
  <si>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</si>
  <si>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</si>
  <si>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</si>
  <si>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</si>
  <si>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</si>
  <si>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</si>
  <si>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</si>
  <si>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</si>
  <si>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</si>
  <si>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</si>
  <si>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</si>
  <si>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</si>
  <si>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</si>
  <si>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</si>
  <si>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</si>
  <si>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</si>
  <si>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</si>
  <si>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</si>
  <si>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</si>
  <si>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</si>
  <si>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</si>
  <si>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</si>
  <si>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</si>
  <si>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</si>
  <si>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</si>
  <si>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</si>
  <si>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</si>
  <si>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</si>
  <si>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</si>
  <si>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</si>
  <si>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</si>
  <si>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</si>
  <si>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</si>
  <si>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</si>
  <si>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</si>
  <si>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</si>
  <si>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</si>
  <si>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</si>
  <si>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</si>
  <si>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</si>
  <si>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</si>
  <si>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</si>
  <si>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</si>
  <si>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</si>
  <si>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</si>
  <si>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</si>
  <si>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</si>
  <si>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</si>
  <si>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</si>
  <si>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</si>
  <si>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</si>
  <si>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</si>
  <si>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</si>
  <si>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</si>
  <si>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</si>
  <si>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</si>
  <si>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</si>
  <si>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</si>
  <si>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</si>
  <si>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</si>
  <si>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</si>
  <si>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</si>
  <si>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</si>
  <si>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</si>
  <si>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</si>
  <si>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</si>
  <si>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</si>
  <si>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</si>
  <si>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</si>
  <si>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</si>
  <si>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</si>
  <si>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</si>
  <si>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</si>
  <si>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</si>
  <si>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</si>
  <si>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</si>
  <si>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</si>
  <si>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</si>
  <si>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</si>
  <si>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</si>
  <si>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</si>
  <si>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</si>
  <si>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</si>
  <si>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</si>
  <si>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</si>
  <si>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</si>
  <si>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</si>
  <si>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</si>
  <si>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</si>
  <si>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</si>
  <si>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</si>
  <si>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</si>
  <si>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</si>
  <si>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</si>
  <si>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</si>
  <si>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</si>
  <si>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</si>
  <si>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</si>
  <si>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</si>
  <si>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</si>
  <si>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</si>
  <si>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</si>
  <si>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</si>
  <si>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</si>
  <si>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</si>
  <si>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</si>
  <si>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</si>
  <si>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</si>
  <si>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</si>
  <si>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</si>
  <si>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</si>
  <si>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</si>
  <si>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</si>
  <si>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</si>
  <si>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</si>
  <si>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</si>
  <si>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</si>
  <si>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</si>
  <si>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</si>
  <si>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</si>
  <si>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</si>
  <si>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</si>
  <si>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</si>
  <si>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</si>
  <si>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</si>
  <si>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</si>
  <si>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</si>
  <si>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</si>
  <si>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</si>
  <si>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</si>
  <si>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</si>
  <si>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</si>
  <si>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</si>
  <si>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</si>
  <si>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</si>
  <si>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</si>
  <si>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</si>
  <si>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</si>
  <si>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</si>
  <si>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</si>
  <si>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</si>
  <si>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</si>
  <si>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</si>
  <si>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</si>
  <si>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</si>
  <si>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</si>
  <si>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</si>
  <si>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</si>
  <si>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</si>
  <si>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</si>
  <si>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</si>
  <si>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</si>
  <si>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</si>
  <si>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</si>
  <si>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</si>
  <si>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</si>
  <si>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</si>
  <si>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</si>
  <si>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</si>
  <si>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</si>
  <si>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</si>
  <si>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</si>
  <si>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</si>
  <si>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</si>
  <si>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</si>
  <si>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</si>
  <si>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</si>
  <si>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</si>
  <si>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</si>
  <si>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</si>
  <si>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</si>
  <si>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</si>
  <si>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</si>
  <si>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</si>
  <si>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</si>
  <si>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</si>
  <si>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</si>
  <si>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</si>
  <si>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</si>
  <si>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</si>
  <si>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</si>
  <si>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</si>
  <si>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</si>
  <si>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</si>
  <si>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</si>
  <si>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</si>
  <si>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</si>
  <si>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</si>
  <si>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</si>
  <si>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</si>
  <si>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</si>
  <si>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</si>
  <si>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</si>
  <si>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</si>
  <si>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</si>
  <si>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</si>
  <si>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</si>
  <si>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</si>
  <si>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</si>
  <si>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</si>
  <si>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</si>
  <si>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</si>
  <si>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</si>
  <si>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</si>
  <si>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</si>
  <si>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</si>
  <si>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</si>
  <si>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</si>
  <si>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</si>
  <si>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</si>
  <si>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</si>
  <si>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</si>
  <si>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</si>
  <si>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</si>
  <si>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</si>
  <si>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</si>
  <si>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</si>
  <si>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</si>
  <si>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</si>
  <si>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</si>
  <si>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</si>
  <si>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</si>
  <si>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</si>
  <si>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</si>
  <si>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</si>
  <si>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</si>
  <si>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</si>
  <si>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</si>
  <si>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</si>
  <si>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</si>
  <si>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</si>
  <si>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</si>
  <si>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</si>
  <si>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</si>
  <si>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</si>
  <si>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</si>
  <si>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</si>
  <si>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</si>
  <si>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</si>
  <si>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</si>
  <si>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</si>
  <si>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</si>
  <si>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</si>
  <si>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</si>
  <si>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</si>
  <si>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</si>
  <si>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</si>
  <si>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</si>
  <si>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</si>
  <si>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</si>
  <si>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</si>
  <si>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</si>
  <si>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</si>
  <si>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</si>
  <si>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</si>
  <si>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</si>
  <si>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</si>
  <si>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</si>
  <si>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</si>
  <si>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</si>
  <si>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</si>
  <si>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</si>
  <si>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</si>
  <si>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</si>
  <si>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</si>
  <si>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</si>
  <si>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</si>
  <si>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</si>
  <si>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</si>
  <si>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</si>
  <si>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</si>
  <si>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</si>
  <si>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</si>
  <si>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</si>
  <si>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</si>
  <si>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</si>
  <si>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</si>
  <si>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</si>
  <si>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</si>
  <si>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</si>
  <si>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</si>
  <si>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</si>
  <si>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</si>
  <si>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</si>
  <si>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</si>
  <si>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</si>
  <si>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</si>
  <si>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</si>
  <si>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</si>
  <si>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</si>
  <si>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</si>
  <si>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</si>
  <si>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</si>
  <si>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</si>
  <si>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</si>
  <si>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</si>
  <si>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</si>
  <si>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</si>
  <si>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</si>
  <si>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</si>
  <si>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</si>
  <si>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</si>
  <si>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</si>
  <si>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</si>
  <si>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</si>
  <si>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</si>
  <si>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</si>
  <si>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</si>
  <si>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</si>
  <si>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</si>
  <si>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</si>
  <si>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</si>
  <si>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</si>
  <si>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</si>
  <si>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</si>
  <si>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</si>
  <si>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</si>
  <si>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</si>
  <si>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</si>
  <si>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</si>
  <si>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</si>
  <si>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</si>
  <si>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</si>
  <si>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</si>
  <si>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</si>
  <si>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</si>
  <si>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</si>
  <si>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</si>
  <si>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</si>
  <si>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</si>
  <si>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</si>
  <si>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</si>
  <si>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</si>
  <si>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</si>
  <si>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</si>
  <si>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</si>
  <si>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</si>
  <si>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</si>
  <si>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</si>
  <si>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</si>
  <si>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</si>
  <si>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</si>
  <si>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</si>
  <si>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</si>
  <si>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</si>
  <si>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</si>
  <si>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</si>
  <si>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</si>
  <si>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</si>
  <si>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</si>
  <si>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</si>
  <si>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</si>
  <si>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</si>
  <si>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</si>
  <si>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</si>
  <si>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</si>
  <si>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</si>
  <si>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</si>
  <si>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</si>
  <si>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</si>
  <si>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</si>
  <si>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</si>
  <si>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</si>
  <si>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</si>
  <si>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</si>
  <si>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</si>
  <si>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</si>
  <si>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</si>
  <si>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</si>
  <si>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</si>
  <si>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</si>
  <si>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</si>
  <si>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</si>
  <si>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</si>
  <si>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</si>
  <si>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</si>
  <si>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</si>
  <si>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</si>
  <si>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</si>
  <si>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</si>
  <si>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</si>
  <si>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</si>
  <si>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</si>
  <si>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</si>
  <si>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</si>
  <si>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</si>
  <si>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</si>
  <si>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</si>
  <si>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</si>
  <si>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</si>
  <si>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</si>
  <si>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</si>
  <si>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</si>
  <si>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</si>
  <si>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</si>
  <si>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</si>
  <si>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</si>
  <si>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</si>
  <si>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</si>
  <si>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</si>
  <si>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</si>
  <si>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</si>
  <si>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</si>
  <si>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</si>
  <si>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</si>
  <si>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</si>
  <si>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</si>
  <si>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</si>
  <si>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</si>
  <si>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</si>
  <si>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</si>
  <si>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</si>
  <si>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</si>
  <si>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</si>
  <si>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</si>
  <si>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</si>
  <si>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</si>
  <si>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</si>
  <si>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</si>
  <si>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</si>
  <si>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</si>
  <si>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</si>
  <si>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</si>
  <si>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</si>
  <si>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</si>
  <si>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</si>
  <si>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</si>
  <si>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</si>
  <si>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</si>
  <si>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</si>
  <si>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</si>
  <si>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</si>
  <si>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</si>
  <si>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</si>
  <si>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</si>
  <si>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</si>
  <si>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</si>
  <si>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</si>
  <si>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</si>
  <si>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</si>
  <si>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</si>
  <si>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</si>
  <si>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</si>
  <si>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</si>
  <si>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</si>
  <si>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</si>
  <si>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</si>
  <si>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</si>
  <si>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</si>
  <si>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</si>
  <si>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</si>
  <si>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</si>
  <si>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</si>
  <si>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</si>
  <si>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</si>
  <si>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</si>
  <si>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</si>
  <si>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</si>
  <si>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</si>
  <si>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</si>
  <si>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</si>
  <si>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</si>
  <si>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</si>
  <si>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</si>
  <si>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</si>
  <si>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</si>
  <si>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</si>
  <si>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</si>
  <si>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</si>
  <si>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</si>
  <si>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</si>
  <si>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</si>
  <si>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</si>
  <si>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</si>
  <si>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</si>
  <si>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</si>
  <si>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</si>
  <si>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</si>
  <si>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</si>
  <si>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</si>
  <si>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</si>
  <si>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</si>
  <si>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</si>
  <si>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</si>
  <si>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</si>
  <si>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</si>
  <si>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</si>
  <si>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</si>
  <si>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</si>
  <si>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</si>
  <si>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</si>
  <si>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</si>
  <si>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</si>
  <si>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</si>
  <si>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</si>
  <si>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</si>
  <si>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</si>
  <si>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</si>
  <si>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</si>
  <si>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</si>
  <si>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</si>
  <si>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</si>
  <si>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</si>
  <si>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</si>
  <si>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</si>
  <si>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</si>
  <si>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</si>
  <si>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</si>
  <si>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</si>
  <si>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</si>
  <si>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</si>
  <si>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</si>
  <si>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</si>
  <si>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</si>
  <si>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</si>
  <si>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</si>
  <si>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</si>
  <si>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</si>
  <si>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</si>
  <si>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</si>
  <si>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</si>
  <si>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</si>
  <si>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</si>
  <si>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</si>
  <si>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</si>
  <si>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</si>
  <si>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</si>
  <si>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</si>
  <si>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</si>
  <si>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</si>
  <si>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</si>
  <si>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</si>
  <si>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</si>
  <si>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</si>
  <si>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</si>
  <si>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</si>
  <si>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</si>
  <si>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</si>
  <si>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</si>
  <si>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</si>
  <si>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</si>
  <si>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</si>
  <si>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</si>
  <si>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</si>
  <si>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</si>
  <si>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</si>
  <si>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</si>
  <si>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</si>
  <si>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</si>
  <si>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</si>
  <si>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</si>
  <si>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</si>
  <si>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</si>
  <si>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</si>
  <si>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</si>
  <si>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</si>
  <si>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</si>
  <si>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</si>
  <si>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</si>
  <si>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</si>
  <si>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</si>
  <si>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</si>
  <si>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</si>
  <si>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</si>
  <si>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</si>
  <si>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</si>
  <si>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</si>
  <si>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</si>
  <si>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</si>
  <si>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</si>
  <si>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</si>
  <si>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</si>
  <si>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</si>
  <si>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</si>
  <si>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</si>
  <si>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</si>
  <si>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</si>
  <si>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</si>
  <si>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</si>
  <si>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</si>
  <si>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</si>
  <si>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</si>
  <si>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</si>
  <si>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</si>
  <si>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</si>
  <si>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</si>
  <si>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</si>
  <si>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</si>
  <si>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</si>
  <si>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</si>
  <si>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</si>
  <si>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</si>
  <si>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</si>
  <si>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</si>
  <si>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</si>
  <si>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</si>
  <si>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</si>
  <si>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</si>
  <si>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</si>
  <si>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</si>
  <si>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</si>
  <si>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</si>
  <si>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</si>
  <si>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</si>
  <si>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</si>
  <si>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</si>
  <si>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</si>
  <si>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</si>
  <si>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</si>
  <si>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</si>
  <si>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</si>
  <si>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</si>
  <si>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</si>
  <si>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</si>
  <si>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</si>
  <si>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</si>
  <si>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</si>
  <si>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</si>
  <si>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</si>
  <si>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</si>
  <si>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</si>
  <si>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</si>
  <si>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</si>
  <si>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</si>
  <si>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</si>
  <si>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</si>
  <si>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</si>
  <si>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</si>
  <si>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</si>
  <si>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</si>
  <si>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</si>
  <si>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</si>
  <si>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</si>
  <si>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</si>
  <si>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</si>
  <si>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</si>
  <si>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</si>
  <si>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</si>
  <si>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</si>
  <si>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</si>
  <si>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</si>
  <si>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</si>
  <si>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</si>
  <si>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</si>
  <si>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</si>
  <si>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</si>
  <si>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</si>
  <si>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</si>
  <si>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</si>
  <si>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</si>
  <si>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</si>
  <si>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</si>
  <si>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</si>
  <si>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</si>
  <si>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</si>
  <si>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</si>
  <si>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</si>
  <si>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</si>
  <si>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</si>
  <si>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</si>
  <si>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</si>
  <si>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</si>
  <si>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</si>
  <si>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</si>
  <si>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</si>
  <si>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</si>
  <si>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</si>
  <si>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</si>
  <si>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</si>
  <si>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</si>
  <si>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</si>
  <si>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</si>
  <si>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</si>
  <si>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</si>
  <si>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</si>
  <si>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</si>
  <si>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</si>
  <si>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</si>
  <si>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</si>
  <si>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</si>
  <si>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</si>
  <si>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</si>
  <si>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</si>
  <si>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</si>
  <si>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</si>
  <si>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</si>
  <si>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</si>
  <si>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</si>
  <si>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</si>
  <si>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</si>
  <si>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</si>
  <si>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</si>
  <si>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</si>
  <si>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</si>
  <si>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</si>
  <si>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</si>
  <si>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</si>
  <si>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</si>
  <si>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</si>
  <si>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</si>
  <si>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</si>
  <si>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</si>
  <si>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</si>
  <si>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</si>
  <si>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</si>
  <si>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</si>
  <si>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</si>
  <si>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</si>
  <si>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</si>
  <si>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</si>
  <si>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</si>
  <si>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</si>
  <si>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</si>
  <si>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</si>
  <si>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</si>
  <si>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</si>
  <si>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</si>
  <si>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</si>
  <si>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</si>
  <si>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</si>
  <si>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</si>
  <si>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</si>
  <si>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</si>
  <si>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</si>
  <si>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</si>
  <si>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</si>
  <si>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</si>
  <si>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</si>
  <si>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</si>
  <si>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</si>
  <si>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</si>
  <si>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</si>
  <si>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</si>
  <si>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</si>
  <si>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</si>
  <si>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</si>
  <si>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</si>
  <si>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</si>
  <si>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</si>
  <si>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</si>
  <si>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</si>
  <si>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</si>
  <si>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</si>
  <si>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</si>
  <si>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</si>
  <si>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</si>
  <si>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</si>
  <si>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</si>
  <si>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</si>
  <si>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</si>
  <si>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</si>
  <si>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</si>
  <si>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</si>
  <si>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</si>
  <si>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</si>
  <si>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</si>
  <si>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</si>
  <si>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</si>
  <si>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</si>
  <si>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</si>
  <si>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</si>
  <si>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</si>
  <si>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</si>
  <si>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</si>
  <si>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</si>
  <si>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</si>
  <si>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</si>
  <si>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</si>
  <si>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</si>
  <si>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</si>
  <si>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</si>
  <si>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</si>
  <si>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</si>
  <si>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</si>
  <si>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</si>
  <si>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</si>
  <si>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</si>
  <si>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</si>
  <si>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</si>
  <si>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</si>
  <si>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</si>
  <si>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</si>
  <si>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</si>
  <si>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</si>
  <si>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</si>
  <si>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</si>
  <si>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</si>
  <si>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</si>
  <si>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</si>
  <si>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</si>
  <si>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</si>
  <si>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</si>
  <si>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</si>
  <si>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</si>
  <si>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</si>
  <si>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</si>
  <si>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</si>
  <si>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</si>
  <si>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</si>
  <si>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</si>
  <si>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</si>
  <si>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</si>
  <si>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</si>
  <si>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</si>
  <si>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</si>
  <si>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</si>
  <si>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</si>
  <si>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</si>
  <si>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</si>
  <si>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</si>
  <si>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</si>
  <si>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</si>
  <si>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</si>
  <si>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</si>
  <si>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</si>
  <si>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</si>
  <si>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</si>
  <si>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</si>
  <si>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</si>
  <si>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</si>
  <si>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</si>
  <si>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</si>
  <si>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</si>
  <si>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</si>
  <si>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</si>
  <si>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</si>
  <si>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</si>
  <si>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</si>
  <si>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</si>
  <si>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</si>
  <si>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</si>
  <si>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</si>
  <si>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</si>
  <si>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</si>
  <si>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</si>
  <si>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</si>
  <si>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</si>
  <si>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</si>
  <si>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</si>
  <si>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</si>
  <si>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</si>
  <si>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</si>
  <si>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</si>
  <si>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</si>
  <si>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</si>
  <si>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</si>
  <si>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</si>
  <si>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</si>
  <si>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</si>
  <si>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</si>
  <si>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</si>
  <si>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</si>
  <si>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</si>
  <si>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</si>
  <si>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</si>
  <si>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</si>
  <si>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</si>
  <si>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</si>
  <si>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</si>
  <si>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</si>
  <si>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</si>
  <si>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</si>
  <si>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</si>
  <si>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</si>
  <si>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</si>
  <si>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</si>
  <si>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</si>
  <si>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</si>
  <si>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</si>
  <si>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</si>
  <si>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</si>
  <si>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</si>
  <si>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</si>
  <si>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</si>
  <si>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</si>
  <si>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</si>
  <si>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</si>
  <si>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</si>
  <si>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</si>
  <si>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</si>
  <si>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</si>
  <si>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</si>
  <si>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</si>
  <si>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</si>
  <si>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</si>
  <si>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</si>
  <si>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</si>
  <si>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</si>
  <si>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</si>
  <si>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</si>
  <si>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</si>
  <si>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</si>
  <si>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</si>
  <si>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</si>
  <si>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</si>
  <si>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</si>
  <si>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</si>
  <si>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</si>
  <si>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</si>
  <si>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</si>
  <si>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</si>
  <si>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</si>
  <si>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</si>
  <si>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</si>
  <si>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</si>
  <si>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</si>
  <si>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</si>
  <si>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</si>
  <si>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</si>
  <si>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</si>
  <si>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</si>
  <si>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</si>
  <si>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</si>
  <si>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</si>
  <si>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</si>
  <si>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</si>
  <si>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</si>
  <si>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</si>
  <si>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</si>
  <si>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</si>
  <si>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</si>
  <si>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</si>
  <si>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</si>
  <si>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</si>
  <si>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</si>
  <si>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</si>
  <si>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</si>
  <si>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</si>
  <si>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</si>
  <si>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</si>
  <si>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</si>
  <si>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</si>
  <si>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</si>
  <si>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</si>
  <si>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</si>
  <si>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</si>
  <si>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</si>
  <si>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</si>
  <si>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</si>
  <si>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</si>
  <si>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</si>
  <si>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</si>
  <si>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</si>
  <si>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</si>
  <si>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</si>
  <si>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</si>
  <si>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</si>
  <si>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</si>
  <si>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</si>
  <si>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</si>
  <si>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</si>
  <si>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</si>
  <si>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</si>
  <si>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</si>
  <si>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</si>
  <si>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</si>
  <si>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</si>
  <si>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</si>
  <si>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</si>
  <si>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</si>
  <si>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</si>
  <si>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</si>
  <si>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</si>
  <si>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</si>
  <si>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</si>
  <si>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</si>
  <si>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</si>
  <si>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</si>
  <si>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</si>
  <si>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</si>
  <si>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</si>
  <si>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</si>
  <si>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</si>
  <si>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</si>
  <si>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</si>
  <si>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</si>
  <si>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</si>
  <si>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</si>
  <si>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</si>
  <si>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</si>
  <si>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</si>
  <si>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</si>
  <si>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</si>
  <si>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</si>
  <si>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</si>
  <si>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</si>
  <si>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</si>
  <si>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</si>
  <si>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</si>
  <si>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</si>
  <si>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</si>
  <si>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</si>
  <si>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</si>
  <si>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</si>
  <si>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</si>
  <si>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</si>
  <si>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</si>
  <si>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</si>
  <si>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</si>
  <si>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</si>
  <si>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</si>
  <si>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</si>
  <si>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</si>
  <si>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</si>
  <si>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</si>
  <si>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</si>
  <si>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</si>
  <si>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</si>
  <si>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</si>
  <si>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</si>
  <si>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</si>
  <si>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</si>
  <si>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</si>
  <si>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</si>
  <si>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</si>
  <si>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</si>
  <si>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</si>
  <si>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</si>
  <si>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</si>
  <si>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</si>
  <si>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</si>
  <si>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</si>
  <si>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</si>
  <si>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</si>
  <si>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</si>
  <si>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</si>
  <si>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</si>
  <si>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</si>
  <si>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</si>
  <si>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</si>
  <si>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</si>
  <si>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</si>
  <si>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</si>
  <si>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</si>
  <si>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</si>
  <si>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</si>
  <si>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</si>
  <si>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</si>
  <si>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</si>
  <si>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</si>
  <si>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</si>
  <si>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</si>
  <si>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</si>
  <si>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</si>
  <si>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</si>
  <si>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</si>
  <si>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</si>
  <si>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</si>
  <si>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</si>
  <si>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</si>
  <si>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</si>
  <si>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</si>
  <si>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</si>
  <si>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</si>
  <si>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</si>
  <si>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</si>
  <si>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</si>
  <si>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</si>
  <si>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</si>
  <si>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</si>
  <si>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</si>
  <si>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</si>
  <si>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</si>
  <si>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</si>
  <si>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</si>
  <si>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</si>
  <si>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</si>
  <si>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</si>
  <si>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</si>
  <si>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</si>
  <si>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</si>
  <si>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</si>
  <si>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</si>
  <si>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</si>
  <si>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</si>
  <si>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</si>
  <si>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</si>
  <si>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</si>
  <si>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</si>
  <si>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</si>
  <si>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</si>
  <si>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</si>
  <si>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</si>
  <si>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</si>
  <si>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</si>
  <si>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</si>
  <si>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</si>
  <si>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</si>
  <si>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</si>
  <si>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</si>
  <si>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</si>
  <si>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</si>
  <si>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</si>
  <si>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</si>
  <si>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</si>
  <si>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</si>
  <si>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</si>
  <si>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</si>
  <si>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</si>
  <si>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</si>
  <si>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</si>
  <si>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</si>
  <si>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</si>
  <si>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</si>
  <si>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</si>
  <si>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</si>
  <si>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</si>
  <si>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</si>
  <si>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</si>
  <si>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</si>
  <si>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</si>
  <si>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</si>
  <si>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</si>
  <si>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</si>
  <si>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</si>
  <si>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</si>
  <si>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</si>
  <si>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</si>
  <si>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</si>
  <si>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</si>
  <si>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</si>
  <si>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</si>
  <si>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</si>
  <si>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</si>
  <si>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</si>
  <si>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</si>
  <si>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</si>
  <si>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</si>
  <si>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</si>
  <si>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</si>
  <si>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</si>
  <si>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</si>
  <si>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</si>
  <si>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</si>
  <si>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</si>
  <si>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</si>
  <si>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</si>
  <si>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</si>
  <si>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</si>
  <si>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</si>
  <si>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</si>
  <si>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</si>
  <si>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</si>
  <si>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</si>
  <si>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</si>
  <si>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</si>
  <si>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</si>
  <si>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</si>
  <si>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</si>
  <si>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</si>
  <si>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</si>
  <si>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</si>
  <si>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</si>
  <si>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</si>
  <si>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</si>
  <si>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</si>
  <si>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</si>
  <si>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</si>
  <si>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</si>
  <si>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</si>
  <si>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</si>
  <si>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</si>
  <si>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</si>
  <si>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</si>
  <si>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</si>
  <si>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</si>
  <si>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</si>
  <si>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</si>
  <si>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</si>
  <si>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</si>
  <si>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</si>
  <si>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</si>
  <si>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</si>
  <si>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</si>
  <si>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</si>
  <si>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</si>
  <si>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</si>
  <si>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</si>
  <si>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</si>
  <si>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</si>
  <si>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</si>
  <si>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</si>
  <si>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</si>
  <si>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</si>
  <si>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</si>
  <si>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</si>
  <si>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</si>
  <si>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</si>
  <si>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</si>
  <si>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</si>
  <si>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</si>
  <si>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</si>
  <si>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</si>
  <si>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</si>
  <si>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</si>
  <si>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</si>
  <si>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</si>
  <si>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</si>
  <si>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</si>
  <si>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</si>
  <si>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</si>
  <si>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</si>
  <si>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</si>
  <si>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</si>
  <si>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</si>
  <si>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</si>
  <si>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</si>
  <si>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</si>
  <si>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</si>
  <si>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</si>
  <si>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</si>
  <si>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</si>
  <si>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</si>
  <si>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</si>
  <si>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</si>
  <si>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</si>
  <si>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</si>
  <si>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</si>
  <si>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</si>
  <si>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</si>
  <si>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</si>
  <si>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</si>
  <si>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</si>
  <si>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</si>
  <si>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</si>
  <si>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</si>
  <si>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</si>
  <si>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</si>
  <si>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</si>
  <si>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</si>
  <si>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</si>
  <si>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</si>
  <si>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</si>
  <si>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</si>
  <si>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</si>
  <si>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</si>
  <si>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</si>
  <si>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</si>
  <si>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</si>
  <si>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</si>
  <si>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</si>
  <si>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</si>
  <si>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</si>
  <si>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</si>
  <si>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</si>
  <si>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</si>
  <si>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</si>
  <si>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</si>
  <si>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</si>
  <si>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</si>
  <si>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</si>
  <si>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</si>
  <si>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</si>
  <si>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</si>
  <si>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</si>
  <si>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</si>
  <si>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</si>
  <si>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</si>
  <si>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</si>
  <si>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</si>
  <si>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</si>
  <si>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</si>
  <si>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</si>
  <si>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</si>
  <si>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</si>
  <si>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</si>
  <si>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</si>
  <si>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</si>
  <si>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</si>
  <si>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</si>
  <si>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</si>
  <si>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</si>
  <si>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</si>
  <si>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</si>
  <si>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</si>
  <si>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</si>
  <si>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</si>
  <si>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</si>
  <si>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</si>
  <si>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</si>
  <si>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</si>
  <si>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</si>
  <si>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</si>
  <si>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</si>
  <si>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</si>
  <si>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</si>
  <si>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</si>
  <si>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</si>
  <si>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</si>
  <si>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</si>
  <si>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</si>
  <si>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</si>
  <si>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</si>
  <si>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</si>
  <si>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</si>
  <si>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</si>
  <si>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</si>
  <si>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</si>
  <si>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</si>
  <si>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</si>
  <si>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</si>
  <si>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</si>
  <si>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</si>
  <si>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</si>
  <si>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</si>
  <si>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</si>
  <si>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</si>
  <si>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</si>
  <si>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</si>
  <si>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</si>
  <si>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</si>
  <si>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</si>
  <si>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</si>
  <si>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</si>
  <si>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</si>
  <si>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</si>
  <si>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</si>
  <si>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</si>
  <si>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</si>
  <si>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</si>
  <si>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</si>
  <si>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</si>
  <si>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</si>
  <si>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</si>
  <si>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</si>
  <si>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</si>
  <si>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</si>
  <si>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</si>
  <si>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</si>
  <si>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</si>
  <si>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</si>
  <si>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</si>
  <si>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</si>
  <si>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</si>
  <si>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</si>
  <si>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</si>
  <si>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</si>
  <si>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</si>
  <si>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</si>
  <si>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</si>
  <si>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</si>
  <si>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</si>
  <si>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</si>
  <si>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</si>
  <si>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</si>
  <si>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</si>
  <si>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</si>
  <si>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</si>
  <si>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</si>
  <si>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</si>
  <si>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</si>
  <si>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</si>
  <si>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</si>
  <si>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</si>
  <si>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</si>
  <si>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</si>
  <si>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</si>
  <si>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</si>
  <si>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</si>
  <si>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</si>
  <si>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</si>
  <si>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</si>
  <si>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</si>
  <si>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</si>
  <si>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</si>
  <si>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</si>
  <si>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</si>
  <si>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</si>
  <si>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</si>
  <si>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</si>
  <si>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</si>
  <si>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</si>
  <si>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</si>
  <si>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</si>
  <si>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</si>
  <si>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</si>
  <si>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</si>
  <si>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</si>
  <si>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</si>
  <si>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</si>
  <si>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</si>
  <si>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</si>
  <si>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</si>
  <si>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</si>
  <si>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</si>
  <si>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</si>
  <si>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</si>
  <si>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</si>
  <si>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</si>
  <si>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</si>
  <si>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</si>
  <si>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</si>
  <si>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</si>
  <si>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</si>
  <si>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</si>
  <si>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</si>
  <si>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</si>
  <si>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</si>
  <si>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</si>
  <si>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</si>
  <si>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</si>
  <si>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</si>
  <si>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</si>
  <si>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</si>
  <si>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</si>
  <si>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</si>
  <si>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</si>
  <si>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</si>
  <si>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</si>
  <si>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</si>
  <si>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</si>
  <si>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</si>
  <si>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</si>
  <si>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</si>
  <si>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</si>
  <si>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</si>
  <si>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</si>
  <si>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</si>
  <si>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</si>
  <si>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</si>
  <si>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</si>
  <si>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</si>
  <si>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</si>
  <si>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</si>
  <si>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</si>
  <si>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</si>
  <si>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</si>
  <si>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</si>
  <si>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</si>
  <si>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</si>
  <si>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</si>
  <si>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</si>
  <si>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</si>
  <si>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</si>
  <si>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</si>
  <si>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</si>
  <si>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</si>
  <si>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</si>
  <si>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</si>
  <si>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</si>
  <si>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</si>
  <si>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</si>
  <si>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</si>
  <si>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</si>
  <si>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</si>
  <si>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</si>
  <si>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</si>
  <si>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</si>
  <si>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</si>
  <si>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</si>
  <si>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</si>
  <si>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</si>
  <si>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</si>
  <si>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</si>
  <si>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</si>
  <si>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</si>
  <si>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</si>
  <si>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</si>
  <si>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</si>
  <si>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</si>
  <si>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</si>
  <si>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</si>
  <si>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</si>
  <si>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</si>
  <si>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</si>
  <si>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</si>
  <si>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</si>
  <si>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</si>
  <si>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</si>
  <si>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</si>
  <si>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</si>
  <si>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</si>
  <si>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</si>
  <si>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</si>
  <si>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</si>
  <si>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</si>
  <si>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</si>
  <si>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</si>
  <si>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</si>
  <si>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</si>
  <si>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</si>
  <si>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</si>
  <si>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</si>
  <si>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</si>
  <si>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</si>
  <si>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</si>
  <si>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</si>
  <si>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</si>
  <si>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</si>
  <si>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</si>
  <si>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</si>
  <si>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</si>
  <si>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</si>
  <si>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</si>
  <si>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</si>
  <si>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</si>
  <si>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</si>
  <si>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</si>
  <si>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</si>
  <si>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</si>
  <si>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</si>
  <si>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</si>
  <si>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</si>
  <si>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</si>
  <si>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</si>
  <si>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</si>
  <si>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</si>
  <si>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</si>
  <si>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</si>
  <si>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</si>
  <si>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</si>
  <si>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</si>
  <si>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</si>
  <si>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</si>
  <si>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</si>
  <si>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</si>
  <si>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</si>
  <si>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</si>
  <si>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</si>
  <si>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</si>
  <si>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</si>
  <si>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</si>
  <si>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</si>
  <si>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</si>
  <si>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</si>
  <si>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</si>
  <si>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</si>
  <si>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</si>
  <si>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</si>
  <si>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</si>
  <si>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</si>
  <si>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</si>
  <si>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</si>
  <si>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</si>
  <si>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</si>
  <si>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</si>
  <si>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</si>
  <si>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</si>
  <si>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</si>
  <si>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</si>
  <si>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</si>
  <si>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</si>
  <si>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</si>
  <si>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</si>
  <si>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</si>
  <si>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</si>
  <si>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</si>
  <si>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</si>
  <si>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</si>
  <si>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</si>
  <si>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</si>
  <si>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</si>
  <si>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</si>
  <si>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</si>
  <si>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</si>
  <si>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</si>
  <si>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</si>
  <si>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</si>
  <si>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</si>
  <si>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</si>
  <si>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</si>
  <si>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</si>
  <si>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</si>
  <si>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</si>
  <si>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</si>
  <si>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</si>
  <si>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</si>
  <si>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</si>
  <si>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</si>
  <si>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</si>
  <si>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</si>
  <si>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</si>
  <si>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</si>
  <si>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</si>
  <si>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</si>
  <si>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</si>
  <si>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</si>
  <si>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</si>
  <si>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</si>
  <si>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</si>
  <si>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</si>
  <si>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</si>
  <si>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</si>
  <si>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</si>
  <si>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</si>
  <si>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</si>
  <si>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</si>
  <si>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</si>
  <si>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</si>
  <si>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</si>
  <si>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</si>
  <si>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</si>
  <si>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</si>
  <si>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</si>
  <si>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</si>
  <si>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</si>
  <si>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</si>
  <si>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</si>
  <si>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</si>
  <si>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</si>
  <si>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</si>
  <si>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</si>
  <si>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</si>
  <si>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</si>
  <si>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</si>
  <si>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</si>
  <si>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</si>
  <si>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</si>
  <si>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</si>
  <si>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</si>
  <si>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</si>
  <si>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</si>
  <si>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</si>
  <si>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</si>
  <si>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</si>
  <si>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</si>
  <si>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</si>
  <si>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</si>
  <si>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</si>
  <si>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</si>
  <si>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</si>
  <si>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</si>
  <si>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</si>
  <si>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</si>
  <si>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</si>
  <si>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</si>
  <si>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</si>
  <si>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</si>
  <si>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</si>
  <si>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</si>
  <si>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</si>
  <si>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</si>
  <si>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</si>
  <si>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</si>
  <si>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</si>
  <si>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</si>
  <si>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</si>
  <si>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</si>
  <si>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</si>
  <si>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</si>
  <si>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</si>
  <si>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</si>
  <si>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</si>
  <si>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</si>
  <si>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</si>
  <si>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</si>
  <si>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</si>
  <si>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</si>
  <si>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</si>
  <si>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</si>
  <si>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</si>
  <si>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</si>
  <si>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</si>
  <si>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</si>
  <si>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</si>
  <si>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</si>
  <si>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</si>
  <si>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</si>
  <si>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</si>
  <si>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</si>
  <si>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</si>
  <si>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</si>
  <si>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</si>
  <si>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</si>
  <si>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</si>
  <si>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</si>
  <si>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</si>
  <si>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</si>
  <si>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</si>
  <si>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</si>
  <si>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</si>
  <si>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</si>
  <si>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</si>
  <si>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</si>
  <si>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</si>
  <si>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</si>
  <si>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</si>
  <si>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</si>
  <si>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</si>
  <si>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</si>
  <si>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</si>
  <si>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</si>
  <si>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</si>
  <si>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</si>
  <si>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</si>
  <si>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</si>
  <si>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</si>
  <si>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</si>
  <si>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</si>
  <si>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</si>
  <si>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</si>
  <si>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</si>
  <si>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</si>
  <si>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</si>
  <si>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</si>
  <si>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</si>
  <si>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</si>
  <si>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</si>
  <si>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</si>
  <si>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</si>
  <si>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</si>
  <si>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</si>
  <si>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</si>
  <si>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</si>
  <si>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</si>
  <si>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</si>
  <si>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</si>
  <si>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</si>
  <si>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</si>
  <si>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</si>
  <si>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</si>
  <si>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</si>
  <si>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</si>
  <si>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</si>
  <si>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</si>
  <si>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</si>
  <si>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</si>
  <si>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</si>
  <si>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</si>
  <si>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</si>
  <si>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</si>
  <si>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</si>
  <si>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</si>
  <si>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</si>
  <si>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</si>
  <si>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</si>
  <si>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</si>
  <si>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</si>
  <si>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</si>
  <si>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</si>
  <si>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</si>
  <si>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</si>
  <si>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</si>
  <si>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</si>
  <si>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</si>
  <si>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</si>
  <si>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</si>
  <si>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</si>
  <si>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</si>
  <si>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</si>
  <si>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</si>
  <si>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</si>
  <si>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</si>
  <si>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</si>
  <si>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</si>
  <si>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</si>
  <si>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</si>
  <si>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</si>
  <si>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</si>
  <si>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</si>
  <si>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</si>
  <si>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</si>
  <si>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</si>
  <si>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</si>
  <si>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</si>
  <si>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</si>
  <si>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</si>
  <si>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</si>
  <si>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</si>
  <si>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</si>
  <si>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</si>
  <si>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</si>
  <si>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</si>
  <si>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</si>
  <si>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</si>
  <si>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</si>
  <si>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</si>
  <si>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</si>
  <si>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</si>
  <si>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</si>
  <si>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</si>
  <si>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</si>
  <si>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</si>
  <si>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</si>
  <si>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</si>
  <si>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</si>
  <si>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</si>
  <si>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</si>
  <si>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</si>
  <si>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</si>
  <si>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</si>
  <si>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</si>
  <si>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</si>
  <si>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</si>
  <si>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</si>
  <si>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</si>
  <si>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</si>
  <si>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</si>
  <si>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</si>
  <si>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</si>
  <si>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</si>
  <si>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</si>
  <si>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</si>
  <si>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</si>
  <si>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</si>
  <si>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</si>
  <si>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</si>
  <si>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</si>
  <si>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</si>
  <si>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</si>
  <si>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</si>
  <si>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</si>
  <si>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</si>
  <si>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</si>
  <si>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</si>
  <si>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</si>
  <si>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</si>
  <si>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</si>
  <si>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</si>
  <si>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</si>
  <si>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</si>
  <si>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</si>
  <si>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</si>
  <si>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</si>
  <si>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</si>
  <si>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</si>
  <si>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</si>
  <si>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</si>
  <si>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</si>
  <si>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</si>
  <si>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</si>
  <si>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</si>
  <si>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</si>
  <si>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</si>
  <si>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</si>
  <si>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</si>
  <si>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</si>
  <si>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</si>
  <si>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</si>
  <si>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</si>
  <si>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</si>
  <si>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</si>
  <si>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</si>
  <si>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</si>
  <si>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</si>
  <si>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</si>
  <si>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</si>
  <si>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</si>
  <si>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</si>
  <si>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</si>
  <si>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</si>
  <si>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</si>
  <si>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</si>
  <si>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</si>
  <si>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</si>
  <si>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</si>
  <si>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</si>
  <si>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</si>
  <si>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</si>
  <si>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</si>
  <si>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</si>
  <si>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</si>
  <si>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</si>
  <si>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</si>
  <si>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</si>
  <si>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</si>
  <si>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</si>
  <si>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</si>
  <si>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</si>
  <si>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</si>
  <si>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</si>
  <si>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</si>
  <si>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</si>
  <si>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</si>
  <si>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</si>
  <si>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</si>
  <si>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</si>
  <si>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</si>
  <si>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</si>
  <si>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</si>
  <si>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</si>
  <si>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</si>
  <si>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</si>
  <si>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</si>
  <si>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</si>
  <si>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</si>
  <si>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</si>
  <si>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</si>
  <si>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</si>
  <si>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</si>
  <si>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</si>
  <si>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</si>
  <si>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</si>
  <si>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</si>
  <si>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</si>
  <si>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</si>
  <si>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</si>
  <si>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</si>
  <si>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</si>
  <si>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</si>
  <si>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</si>
  <si>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</si>
  <si>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</si>
  <si>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</si>
  <si>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</si>
  <si>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</si>
  <si>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</si>
  <si>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</si>
  <si>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</si>
  <si>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</si>
  <si>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</si>
  <si>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</si>
  <si>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</si>
  <si>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</si>
  <si>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</si>
  <si>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</si>
  <si>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</si>
  <si>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</si>
  <si>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</si>
  <si>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</si>
  <si>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</si>
  <si>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</si>
  <si>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</si>
  <si>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</si>
  <si>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</si>
  <si>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</si>
  <si>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</si>
  <si>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</si>
  <si>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</si>
  <si>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</si>
  <si>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</si>
  <si>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</si>
  <si>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</si>
  <si>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</si>
  <si>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</si>
  <si>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</si>
  <si>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</si>
  <si>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</si>
  <si>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</si>
  <si>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</si>
  <si>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</si>
  <si>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</si>
  <si>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</si>
  <si>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</si>
  <si>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</si>
  <si>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</si>
  <si>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</si>
  <si>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</si>
  <si>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</si>
  <si>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</si>
  <si>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</si>
  <si>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</si>
  <si>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</si>
  <si>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</si>
  <si>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</si>
  <si>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</si>
  <si>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</si>
  <si>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</si>
  <si>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</si>
  <si>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</si>
  <si>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</si>
  <si>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</si>
  <si>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</si>
  <si>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</si>
  <si>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</si>
  <si>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</si>
  <si>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</si>
  <si>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</si>
  <si>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</si>
  <si>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</si>
  <si>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</si>
  <si>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</si>
  <si>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</si>
  <si>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</si>
  <si>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</si>
  <si>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</si>
  <si>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</si>
  <si>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</si>
  <si>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</si>
  <si>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</si>
  <si>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</si>
  <si>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</si>
  <si>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</si>
  <si>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</si>
  <si>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</si>
  <si>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</si>
  <si>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</si>
  <si>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</si>
  <si>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</si>
  <si>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</si>
  <si>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</si>
  <si>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</si>
  <si>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</si>
  <si>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</si>
  <si>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</si>
  <si>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</si>
  <si>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</si>
  <si>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</si>
  <si>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</si>
  <si>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</si>
  <si>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</si>
  <si>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</si>
  <si>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</si>
  <si>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</si>
  <si>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</si>
  <si>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</si>
  <si>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</si>
  <si>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</si>
  <si>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</si>
  <si>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</si>
  <si>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</si>
  <si>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</si>
  <si>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</si>
  <si>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</si>
  <si>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</si>
  <si>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</si>
  <si>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</si>
  <si>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</si>
  <si>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</si>
  <si>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</si>
  <si>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</si>
  <si>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</si>
  <si>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</si>
  <si>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</si>
  <si>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</si>
  <si>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</si>
  <si>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</si>
  <si>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</si>
  <si>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</si>
  <si>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</si>
  <si>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</si>
  <si>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</si>
  <si>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</si>
  <si>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</si>
  <si>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</si>
  <si>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</si>
  <si>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</si>
  <si>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</si>
  <si>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</si>
  <si>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</si>
  <si>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</si>
  <si>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</si>
  <si>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</si>
  <si>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</si>
  <si>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</si>
  <si>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</si>
  <si>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</si>
  <si>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</si>
  <si>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</si>
  <si>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</si>
  <si>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</si>
  <si>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</si>
  <si>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</si>
  <si>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</si>
  <si>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</si>
  <si>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</si>
  <si>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</si>
  <si>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</si>
  <si>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</si>
  <si>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</si>
  <si>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</si>
  <si>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</si>
  <si>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</si>
  <si>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</si>
  <si>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</si>
  <si>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</si>
  <si>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</si>
  <si>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</si>
  <si>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</si>
  <si>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</si>
  <si>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</si>
  <si>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</si>
  <si>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</si>
  <si>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</si>
  <si>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</si>
  <si>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</si>
  <si>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</si>
  <si>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</si>
  <si>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</si>
  <si>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</si>
  <si>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</si>
  <si>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</si>
  <si>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</si>
  <si>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</si>
  <si>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</si>
  <si>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</si>
  <si>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</si>
  <si>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</si>
  <si>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</si>
  <si>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</si>
  <si>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</si>
  <si>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</si>
  <si>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</si>
  <si>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</si>
  <si>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</si>
  <si>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</si>
  <si>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</si>
  <si>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</si>
  <si>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</si>
  <si>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</si>
  <si>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</si>
  <si>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</si>
  <si>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</si>
  <si>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</si>
  <si>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</si>
  <si>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</si>
  <si>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</si>
  <si>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</si>
  <si>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</si>
  <si>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</si>
  <si>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</si>
  <si>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</si>
  <si>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</si>
  <si>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</si>
  <si>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</si>
  <si>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</si>
  <si>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</si>
  <si>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</si>
  <si>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</si>
  <si>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</si>
  <si>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</si>
  <si>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</si>
  <si>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</si>
  <si>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</si>
  <si>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</si>
  <si>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</si>
  <si>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</si>
  <si>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</si>
  <si>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</si>
  <si>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</si>
  <si>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</si>
  <si>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</si>
  <si>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</si>
  <si>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</si>
  <si>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</si>
  <si>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</si>
  <si>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</si>
  <si>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</si>
  <si>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</si>
  <si>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</si>
  <si>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</si>
  <si>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</si>
  <si>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</si>
  <si>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</si>
  <si>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</si>
  <si>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</si>
  <si>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</si>
  <si>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</si>
  <si>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</si>
  <si>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</si>
  <si>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</si>
  <si>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</si>
  <si>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</si>
  <si>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</si>
  <si>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</si>
  <si>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</si>
  <si>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</si>
  <si>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</si>
  <si>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</si>
  <si>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</si>
  <si>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</si>
  <si>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</si>
  <si>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</si>
  <si>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</si>
  <si>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</si>
  <si>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</si>
  <si>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</si>
  <si>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</si>
  <si>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</si>
  <si>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</si>
  <si>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</si>
  <si>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</si>
  <si>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</si>
  <si>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</si>
  <si>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</si>
  <si>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</si>
  <si>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</si>
  <si>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</si>
  <si>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</si>
  <si>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</si>
  <si>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</si>
  <si>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</si>
  <si>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</si>
  <si>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</si>
  <si>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</si>
  <si>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</si>
  <si>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</si>
  <si>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</si>
  <si>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</si>
  <si>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</si>
  <si>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</si>
  <si>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</si>
  <si>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</si>
  <si>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</si>
  <si>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</si>
  <si>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</si>
  <si>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</si>
  <si>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</si>
  <si>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</si>
  <si>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</si>
  <si>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</si>
  <si>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</si>
  <si>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</si>
  <si>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</si>
  <si>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</si>
  <si>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</si>
  <si>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</si>
  <si>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</si>
  <si>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</si>
  <si>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</si>
  <si>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</si>
  <si>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</si>
  <si>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</si>
  <si>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</si>
  <si>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</si>
  <si>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</si>
  <si>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</si>
  <si>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</si>
  <si>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</si>
  <si>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</si>
  <si>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</si>
  <si>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</si>
  <si>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</si>
  <si>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</si>
  <si>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</si>
  <si>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</si>
  <si>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</si>
  <si>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</si>
  <si>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</si>
  <si>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</si>
  <si>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</si>
  <si>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</si>
  <si>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</si>
  <si>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</si>
  <si>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</si>
  <si>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</si>
  <si>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</si>
  <si>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</si>
  <si>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</si>
  <si>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</si>
  <si>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</si>
  <si>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</si>
  <si>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</si>
  <si>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</si>
  <si>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</si>
  <si>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</si>
  <si>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</si>
  <si>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</si>
  <si>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</si>
  <si>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</si>
  <si>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</si>
  <si>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</si>
  <si>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</si>
  <si>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</si>
  <si>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</si>
  <si>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</si>
  <si>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</si>
  <si>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</si>
  <si>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</si>
  <si>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</si>
  <si>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</si>
  <si>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</si>
  <si>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</si>
  <si>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</si>
  <si>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</si>
  <si>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</si>
  <si>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</si>
  <si>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</si>
  <si>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</si>
  <si>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</si>
  <si>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</si>
  <si>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</si>
  <si>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</si>
  <si>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</si>
  <si>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</si>
  <si>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</si>
  <si>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</si>
  <si>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</si>
  <si>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</si>
  <si>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</si>
  <si>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</si>
  <si>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</si>
  <si>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</si>
  <si>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</si>
  <si>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</si>
  <si>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</si>
  <si>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</si>
  <si>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</si>
  <si>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</si>
  <si>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</si>
  <si>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</si>
  <si>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</si>
  <si>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</si>
  <si>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</si>
  <si>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</si>
  <si>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</si>
  <si>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</si>
  <si>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</si>
  <si>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</si>
  <si>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</si>
  <si>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</si>
  <si>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</si>
  <si>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</si>
  <si>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</si>
  <si>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</si>
  <si>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</si>
  <si>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</si>
  <si>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</si>
  <si>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</si>
  <si>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</si>
  <si>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</si>
  <si>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</si>
  <si>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</si>
  <si>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</si>
  <si>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</si>
  <si>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</si>
  <si>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</si>
  <si>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</si>
  <si>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</si>
  <si>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</si>
  <si>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</si>
  <si>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</si>
  <si>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</si>
  <si>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</si>
  <si>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</si>
  <si>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</si>
  <si>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</si>
  <si>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</si>
  <si>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</si>
  <si>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</si>
  <si>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</si>
  <si>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</si>
  <si>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</si>
  <si>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</si>
  <si>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</si>
  <si>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</si>
  <si>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</si>
  <si>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</si>
  <si>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</si>
  <si>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</si>
  <si>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</si>
  <si>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</si>
  <si>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</si>
  <si>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</si>
  <si>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</si>
  <si>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</si>
  <si>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</si>
  <si>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</si>
  <si>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</si>
  <si>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</si>
  <si>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</si>
  <si>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</si>
  <si>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</si>
  <si>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</si>
  <si>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</si>
  <si>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</si>
  <si>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</si>
  <si>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</si>
  <si>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</si>
  <si>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</si>
  <si>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</si>
  <si>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</si>
  <si>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</si>
  <si>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</si>
  <si>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</si>
  <si>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</si>
  <si>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</si>
  <si>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</si>
  <si>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</si>
  <si>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</si>
  <si>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</si>
  <si>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</si>
  <si>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</si>
  <si>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</si>
  <si>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</si>
  <si>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</si>
  <si>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</si>
  <si>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</si>
  <si>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</si>
  <si>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</si>
  <si>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</si>
  <si>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</si>
  <si>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</si>
  <si>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</si>
  <si>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</si>
  <si>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</si>
  <si>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</si>
  <si>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</si>
  <si>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</si>
  <si>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</si>
  <si>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</si>
  <si>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</si>
  <si>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</si>
  <si>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</si>
  <si>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</si>
  <si>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</si>
  <si>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</si>
  <si>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</si>
  <si>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</si>
  <si>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</si>
  <si>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</si>
  <si>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</si>
  <si>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</si>
  <si>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</si>
  <si>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</si>
  <si>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</si>
  <si>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</si>
  <si>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</si>
  <si>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</si>
  <si>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</si>
  <si>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</si>
  <si>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</si>
  <si>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</si>
  <si>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</si>
  <si>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</si>
  <si>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</si>
  <si>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</si>
  <si>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</si>
  <si>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</si>
  <si>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</si>
  <si>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</si>
  <si>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</si>
  <si>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</si>
  <si>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</si>
  <si>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</si>
  <si>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</si>
  <si>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</si>
  <si>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</si>
  <si>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</si>
  <si>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</si>
  <si>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</si>
  <si>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</si>
  <si>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</si>
  <si>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</si>
  <si>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</si>
  <si>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</si>
  <si>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</si>
  <si>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</si>
  <si>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</si>
  <si>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</si>
  <si>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</si>
  <si>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</si>
  <si>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</si>
  <si>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</si>
  <si>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</si>
  <si>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</si>
  <si>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</si>
  <si>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</si>
  <si>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</si>
  <si>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</si>
  <si>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</si>
  <si>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</si>
  <si>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</si>
  <si>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</si>
  <si>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</si>
  <si>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</si>
  <si>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</si>
  <si>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</si>
  <si>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</si>
  <si>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</si>
  <si>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</si>
  <si>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</si>
  <si>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</si>
  <si>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</si>
  <si>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</si>
  <si>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</si>
  <si>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</si>
  <si>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</si>
  <si>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</si>
  <si>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</si>
  <si>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</si>
  <si>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</si>
  <si>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</si>
  <si>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</si>
  <si>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</si>
  <si>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</si>
  <si>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</si>
  <si>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</si>
  <si>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</si>
  <si>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</si>
  <si>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</si>
  <si>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</si>
  <si>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</si>
  <si>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</si>
  <si>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</si>
  <si>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</si>
  <si>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</si>
  <si>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</si>
  <si>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</si>
  <si>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</si>
  <si>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</si>
  <si>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</si>
  <si>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</si>
  <si>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</si>
  <si>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</si>
  <si>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</si>
  <si>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</si>
  <si>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</si>
  <si>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</si>
  <si>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</si>
  <si>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</si>
  <si>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</si>
  <si>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</si>
  <si>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</si>
  <si>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</si>
  <si>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</si>
  <si>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</si>
  <si>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</si>
  <si>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</si>
  <si>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</si>
  <si>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</si>
  <si>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</si>
  <si>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</si>
  <si>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</si>
  <si>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</si>
  <si>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</si>
  <si>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</si>
  <si>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</si>
  <si>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</si>
  <si>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</si>
  <si>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</si>
  <si>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</si>
  <si>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</si>
  <si>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</si>
  <si>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</si>
  <si>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</si>
  <si>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</si>
  <si>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</si>
  <si>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</si>
  <si>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</si>
  <si>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</si>
  <si>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</si>
  <si>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</si>
  <si>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</si>
  <si>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</si>
  <si>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</si>
  <si>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</si>
  <si>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</si>
  <si>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</si>
  <si>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</si>
  <si>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</si>
  <si>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</si>
  <si>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</si>
  <si>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</si>
  <si>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</si>
  <si>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</si>
  <si>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</si>
  <si>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</si>
  <si>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</si>
  <si>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</si>
  <si>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</si>
  <si>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</si>
  <si>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</si>
  <si>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</si>
  <si>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</si>
  <si>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</si>
  <si>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</si>
  <si>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</si>
  <si>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</si>
  <si>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</si>
  <si>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</si>
  <si>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</si>
  <si>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</si>
  <si>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</si>
  <si>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</si>
  <si>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</si>
  <si>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</si>
  <si>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</si>
  <si>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</si>
  <si>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</si>
  <si>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</si>
  <si>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</si>
  <si>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</si>
  <si>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</si>
  <si>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</si>
  <si>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</si>
  <si>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</si>
  <si>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</si>
  <si>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</si>
  <si>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</si>
  <si>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</si>
  <si>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</si>
  <si>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</si>
  <si>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</si>
  <si>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</si>
  <si>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</si>
  <si>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</si>
  <si>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</si>
  <si>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</si>
  <si>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</si>
  <si>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</si>
  <si>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</si>
  <si>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</si>
  <si>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</si>
  <si>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</si>
  <si>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</si>
  <si>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</si>
  <si>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</si>
  <si>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</si>
  <si>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</si>
  <si>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</si>
  <si>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</si>
  <si>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</si>
  <si>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</si>
  <si>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</si>
  <si>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</si>
  <si>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</si>
  <si>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</si>
  <si>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</si>
  <si>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</si>
  <si>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</si>
  <si>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</si>
  <si>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</si>
  <si>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</si>
  <si>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</si>
  <si>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</si>
  <si>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</si>
  <si>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</si>
  <si>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</si>
  <si>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</si>
  <si>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</si>
  <si>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</si>
  <si>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</si>
  <si>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</si>
  <si>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</si>
  <si>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</si>
  <si>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</si>
  <si>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</si>
  <si>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</si>
  <si>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</si>
  <si>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</si>
  <si>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</si>
  <si>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</si>
  <si>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</si>
  <si>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</si>
  <si>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</si>
  <si>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</si>
  <si>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</si>
  <si>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</si>
  <si>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</si>
  <si>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</si>
  <si>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</si>
  <si>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</si>
  <si>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</si>
  <si>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</si>
  <si>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</si>
  <si>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</si>
  <si>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</si>
  <si>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</si>
  <si>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</si>
  <si>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</si>
  <si>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</si>
  <si>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</si>
  <si>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</si>
  <si>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</si>
  <si>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</si>
  <si>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</si>
  <si>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</si>
  <si>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</si>
  <si>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</si>
  <si>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</si>
  <si>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</si>
  <si>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</si>
  <si>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</si>
  <si>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</si>
  <si>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</si>
  <si>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</si>
  <si>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</si>
  <si>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</si>
  <si>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</si>
  <si>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</si>
  <si>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</si>
  <si>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</si>
  <si>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</si>
  <si>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</si>
  <si>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</si>
  <si>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</si>
  <si>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</si>
  <si>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</si>
  <si>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</si>
  <si>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</si>
  <si>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</si>
  <si>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</si>
  <si>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</si>
  <si>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</si>
  <si>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</si>
  <si>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</si>
  <si>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</si>
  <si>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</si>
  <si>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</si>
  <si>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</si>
  <si>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</si>
  <si>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</si>
  <si>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</si>
  <si>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</si>
  <si>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</si>
  <si>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</si>
  <si>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</si>
  <si>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</si>
  <si>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</si>
  <si>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</si>
  <si>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</si>
  <si>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</si>
  <si>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</si>
  <si>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</si>
  <si>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</si>
  <si>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</si>
  <si>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</si>
  <si>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</si>
  <si>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</si>
  <si>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</si>
  <si>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</si>
  <si>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</si>
  <si>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</si>
  <si>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</si>
  <si>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</si>
  <si>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</si>
  <si>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</si>
  <si>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</si>
  <si>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</si>
  <si>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</si>
  <si>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</si>
  <si>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</si>
  <si>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</si>
  <si>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</si>
  <si>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</si>
  <si>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</si>
  <si>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</si>
  <si>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</si>
  <si>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</si>
  <si>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</si>
  <si>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</si>
  <si>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</si>
  <si>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</si>
  <si>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</si>
  <si>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</si>
  <si>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</si>
  <si>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</si>
  <si>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</si>
  <si>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</si>
  <si>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</si>
  <si>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</si>
  <si>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</si>
  <si>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</si>
  <si>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</si>
  <si>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</si>
  <si>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</si>
  <si>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</si>
  <si>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</si>
  <si>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</si>
  <si>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</si>
  <si>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</si>
  <si>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</si>
  <si>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</si>
  <si>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</si>
  <si>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</si>
  <si>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</si>
  <si>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</si>
  <si>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</si>
  <si>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</si>
  <si>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</si>
  <si>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</si>
  <si>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</si>
  <si>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</si>
  <si>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</si>
  <si>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</si>
  <si>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</si>
  <si>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</si>
  <si>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</si>
  <si>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</si>
  <si>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</si>
  <si>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</si>
  <si>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</si>
  <si>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</si>
  <si>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</si>
  <si>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</si>
  <si>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</si>
  <si>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</si>
  <si>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</si>
  <si>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</si>
  <si>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</si>
  <si>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</si>
  <si>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</si>
  <si>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</si>
  <si>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</si>
  <si>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</si>
  <si>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</si>
  <si>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</si>
  <si>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</si>
  <si>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</si>
  <si>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</si>
  <si>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</si>
  <si>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</si>
  <si>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</si>
  <si>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</si>
  <si>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</si>
  <si>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</si>
  <si>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</si>
  <si>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</si>
  <si>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</si>
  <si>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</si>
  <si>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</si>
  <si>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</si>
  <si>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</si>
  <si>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</si>
  <si>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</si>
  <si>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</si>
  <si>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</si>
  <si>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</si>
  <si>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</si>
  <si>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</si>
  <si>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</si>
  <si>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</si>
  <si>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</si>
  <si>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</si>
  <si>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</si>
  <si>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</si>
  <si>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</si>
  <si>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</si>
  <si>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</si>
  <si>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</si>
  <si>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</si>
  <si>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</si>
  <si>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</si>
  <si>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</si>
  <si>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</si>
  <si>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</si>
  <si>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</si>
  <si>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</si>
  <si>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</si>
  <si>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</si>
  <si>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</si>
  <si>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</si>
  <si>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</si>
  <si>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</si>
  <si>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</si>
  <si>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</si>
  <si>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</si>
  <si>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</si>
  <si>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</si>
  <si>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</si>
  <si>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</si>
  <si>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</si>
  <si>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</si>
  <si>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</si>
  <si>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</si>
  <si>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</si>
  <si>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</si>
  <si>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</si>
  <si>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</si>
  <si>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</si>
  <si>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</si>
  <si>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</si>
  <si>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</si>
  <si>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</si>
  <si>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</si>
  <si>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</si>
  <si>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</si>
  <si>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</si>
  <si>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</si>
  <si>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</si>
  <si>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</si>
  <si>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</si>
  <si>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</si>
  <si>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</si>
  <si>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</si>
  <si>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</si>
  <si>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</si>
  <si>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</si>
  <si>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</si>
  <si>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</si>
  <si>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</si>
  <si>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</si>
  <si>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</si>
  <si>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</si>
  <si>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</si>
  <si>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</si>
  <si>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</si>
  <si>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</si>
  <si>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</si>
  <si>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</si>
  <si>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</si>
  <si>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</si>
  <si>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</si>
  <si>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</si>
  <si>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</si>
  <si>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</si>
  <si>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</si>
  <si>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</si>
  <si>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</si>
  <si>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</si>
  <si>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</si>
  <si>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</si>
  <si>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</si>
  <si>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</si>
  <si>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</si>
  <si>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</si>
  <si>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</si>
  <si>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</si>
  <si>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</si>
  <si>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</si>
  <si>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</si>
  <si>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</si>
  <si>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</si>
  <si>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</si>
  <si>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</si>
  <si>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</si>
  <si>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</si>
  <si>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</si>
  <si>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</si>
  <si>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</si>
  <si>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</si>
  <si>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</si>
  <si>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</si>
  <si>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</si>
  <si>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</si>
  <si>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</si>
  <si>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</si>
  <si>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</si>
  <si>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</si>
  <si>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</si>
  <si>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</si>
  <si>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</si>
  <si>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</si>
  <si>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</si>
  <si>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</si>
  <si>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</si>
  <si>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</si>
  <si>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</si>
  <si>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</si>
  <si>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</si>
  <si>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</si>
  <si>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</si>
  <si>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</si>
  <si>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</si>
  <si>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</si>
  <si>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</si>
  <si>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</si>
  <si>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</si>
  <si>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</si>
  <si>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</si>
  <si>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</si>
  <si>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</si>
  <si>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</si>
  <si>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</si>
  <si>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</si>
  <si>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</si>
  <si>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</si>
  <si>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</si>
  <si>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</si>
  <si>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</si>
  <si>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</si>
  <si>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</si>
  <si>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</si>
  <si>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</si>
  <si>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</si>
  <si>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</si>
  <si>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</si>
  <si>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</si>
  <si>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</si>
  <si>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</si>
  <si>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</si>
  <si>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</si>
  <si>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</si>
  <si>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</si>
  <si>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</si>
  <si>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</si>
  <si>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</si>
  <si>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</si>
  <si>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</si>
  <si>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</si>
  <si>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</si>
  <si>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</si>
  <si>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</si>
  <si>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</si>
  <si>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</si>
  <si>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</si>
  <si>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</si>
  <si>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</si>
  <si>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</si>
  <si>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</si>
  <si>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</si>
  <si>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</si>
  <si>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</si>
  <si>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</si>
  <si>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</si>
  <si>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</si>
  <si>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</si>
  <si>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</si>
  <si>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</si>
  <si>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</si>
  <si>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</si>
  <si>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</si>
  <si>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</si>
  <si>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</si>
  <si>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</si>
  <si>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</si>
  <si>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</si>
  <si>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</si>
  <si>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</si>
  <si>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</si>
  <si>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</si>
  <si>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</si>
  <si>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</si>
  <si>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</si>
  <si>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</si>
  <si>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</si>
  <si>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</si>
  <si>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</si>
  <si>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</si>
  <si>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</si>
  <si>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</si>
  <si>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</si>
  <si>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</si>
  <si>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</si>
  <si>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</si>
  <si>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</si>
  <si>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</si>
  <si>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</si>
  <si>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</si>
  <si>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</si>
  <si>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</si>
  <si>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</si>
  <si>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</si>
  <si>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</si>
  <si>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</si>
  <si>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</si>
  <si>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</si>
  <si>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</si>
  <si>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</si>
  <si>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</si>
  <si>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</si>
  <si>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</si>
  <si>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</si>
  <si>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</si>
  <si>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</si>
  <si>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</si>
  <si>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</si>
  <si>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</si>
  <si>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</si>
  <si>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</si>
  <si>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</si>
  <si>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</si>
  <si>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</si>
  <si>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</si>
  <si>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</si>
  <si>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</si>
  <si>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</si>
  <si>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</si>
  <si>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</si>
  <si>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</si>
  <si>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</si>
  <si>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</si>
  <si>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</si>
  <si>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</si>
  <si>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</si>
  <si>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</si>
  <si>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</si>
  <si>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</si>
  <si>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</si>
  <si>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</si>
  <si>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</si>
  <si>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</si>
  <si>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</si>
  <si>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</si>
  <si>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</si>
  <si>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</si>
  <si>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</si>
  <si>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</si>
  <si>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</si>
  <si>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</si>
  <si>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</si>
  <si>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</si>
  <si>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</si>
  <si>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</si>
  <si>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</si>
  <si>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</si>
  <si>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</si>
  <si>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</si>
  <si>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</si>
  <si>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</si>
  <si>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</si>
  <si>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</si>
  <si>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</si>
  <si>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</si>
  <si>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</si>
  <si>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</si>
  <si>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</si>
  <si>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</si>
  <si>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</si>
  <si>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</si>
  <si>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</si>
  <si>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</si>
  <si>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</si>
  <si>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</si>
  <si>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</si>
  <si>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</si>
  <si>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</si>
  <si>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</si>
  <si>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</si>
  <si>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</si>
  <si>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</si>
  <si>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</si>
  <si>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</si>
  <si>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</si>
  <si>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</si>
  <si>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</si>
  <si>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</si>
  <si>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</si>
  <si>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</si>
  <si>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</si>
  <si>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</si>
  <si>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</si>
  <si>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</si>
  <si>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</si>
  <si>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</si>
  <si>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</si>
  <si>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</si>
  <si>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</si>
  <si>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</si>
  <si>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</si>
  <si>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</si>
  <si>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</si>
  <si>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</si>
  <si>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</si>
  <si>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</si>
  <si>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</si>
  <si>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</si>
  <si>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</si>
  <si>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</si>
  <si>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</si>
  <si>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</si>
  <si>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</si>
  <si>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</si>
  <si>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</si>
  <si>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</si>
  <si>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</si>
  <si>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</si>
  <si>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</si>
  <si>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</si>
  <si>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</si>
  <si>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</si>
  <si>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</si>
  <si>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</si>
  <si>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</si>
  <si>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</si>
  <si>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</si>
  <si>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</si>
  <si>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</si>
  <si>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</si>
  <si>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</si>
  <si>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</si>
  <si>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</si>
  <si>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</si>
  <si>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</si>
  <si>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</si>
  <si>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</si>
  <si>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</si>
  <si>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</si>
  <si>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</si>
  <si>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</si>
  <si>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</si>
  <si>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</si>
  <si>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</si>
  <si>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</si>
  <si>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</si>
  <si>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</si>
  <si>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</si>
  <si>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</si>
  <si>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</si>
  <si>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</si>
  <si>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</si>
  <si>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</si>
  <si>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</si>
  <si>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</si>
  <si>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</si>
  <si>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</si>
  <si>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</si>
  <si>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</si>
  <si>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</si>
  <si>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</si>
  <si>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</si>
  <si>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</si>
  <si>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</si>
  <si>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</si>
  <si>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</si>
  <si>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</si>
  <si>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</si>
  <si>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</si>
  <si>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</si>
  <si>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</si>
  <si>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</si>
  <si>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</si>
  <si>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</si>
  <si>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</si>
  <si>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</si>
  <si>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</si>
  <si>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</si>
  <si>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</si>
  <si>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</si>
  <si>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</si>
  <si>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</si>
  <si>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</si>
  <si>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</si>
  <si>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</si>
  <si>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</si>
  <si>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</si>
  <si>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</si>
  <si>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</si>
  <si>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</si>
  <si>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</si>
  <si>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</si>
  <si>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</si>
  <si>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</si>
  <si>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</si>
  <si>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</si>
  <si>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</si>
  <si>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</si>
  <si>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</si>
  <si>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</si>
  <si>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</si>
  <si>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</si>
  <si>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</si>
  <si>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</si>
  <si>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</si>
  <si>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</si>
  <si>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</si>
  <si>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</si>
  <si>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</si>
  <si>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</si>
  <si>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</si>
  <si>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</si>
  <si>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</si>
  <si>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</si>
  <si>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</si>
  <si>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</si>
  <si>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</si>
  <si>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</si>
  <si>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</si>
  <si>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</si>
  <si>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</si>
  <si>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</si>
  <si>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</si>
  <si>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</si>
  <si>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</si>
  <si>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</si>
  <si>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</si>
  <si>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</si>
  <si>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</si>
  <si>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</si>
  <si>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</si>
  <si>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</si>
  <si>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</si>
  <si>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</si>
  <si>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</si>
  <si>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</si>
  <si>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</si>
  <si>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</si>
  <si>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</si>
  <si>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</si>
  <si>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</si>
  <si>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</si>
  <si>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</si>
  <si>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</si>
  <si>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</si>
  <si>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</si>
  <si>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</si>
  <si>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</si>
  <si>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</si>
  <si>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</si>
  <si>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</si>
  <si>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</si>
  <si>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</si>
  <si>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</si>
  <si>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</si>
  <si>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</si>
  <si>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</si>
  <si>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</si>
  <si>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</si>
  <si>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</si>
  <si>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</si>
  <si>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</si>
  <si>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</si>
  <si>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</si>
  <si>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</si>
  <si>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</si>
  <si>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</si>
  <si>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</si>
  <si>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</si>
  <si>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</si>
  <si>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</si>
  <si>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</si>
  <si>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</si>
  <si>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</si>
  <si>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</si>
  <si>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</si>
  <si>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</si>
  <si>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</si>
  <si>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</si>
  <si>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</si>
  <si>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</si>
  <si>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</si>
  <si>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</si>
  <si>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</si>
  <si>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</si>
  <si>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</si>
  <si>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</si>
  <si>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</si>
  <si>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</si>
  <si>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</si>
  <si>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</si>
  <si>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</si>
  <si>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</si>
  <si>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</si>
  <si>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</si>
  <si>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</si>
  <si>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</si>
  <si>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</si>
  <si>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</si>
  <si>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</si>
  <si>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</si>
  <si>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</si>
  <si>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</si>
  <si>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</si>
  <si>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</si>
  <si>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</si>
  <si>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</si>
  <si>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</si>
  <si>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</si>
  <si>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</si>
  <si>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</si>
  <si>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</si>
  <si>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</si>
  <si>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</si>
  <si>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</si>
  <si>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</si>
  <si>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</si>
  <si>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</si>
  <si>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</si>
  <si>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</si>
  <si>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</si>
  <si>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</si>
  <si>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</si>
  <si>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</si>
  <si>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</si>
  <si>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</si>
  <si>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</si>
  <si>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</si>
  <si>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</si>
  <si>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</si>
  <si>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</si>
  <si>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</si>
  <si>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</si>
  <si>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</si>
  <si>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</si>
  <si>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</si>
  <si>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</si>
  <si>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</si>
  <si>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</si>
  <si>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</si>
  <si>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</si>
  <si>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</si>
  <si>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</si>
  <si>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</si>
  <si>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</si>
  <si>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</si>
  <si>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</si>
  <si>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</si>
  <si>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</si>
  <si>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</si>
  <si>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</si>
  <si>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</si>
  <si>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</si>
  <si>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</si>
  <si>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</si>
  <si>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</si>
  <si>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</si>
  <si>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</si>
  <si>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</si>
  <si>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</si>
  <si>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</si>
  <si>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</si>
  <si>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</si>
  <si>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</si>
  <si>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</si>
  <si>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</si>
  <si>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</si>
  <si>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</si>
  <si>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</si>
  <si>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</si>
  <si>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</si>
  <si>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</si>
  <si>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</si>
  <si>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</si>
  <si>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</si>
  <si>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</si>
  <si>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</si>
  <si>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</si>
  <si>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</si>
  <si>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</si>
  <si>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</si>
  <si>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</si>
  <si>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</si>
  <si>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</si>
  <si>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</si>
  <si>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</si>
  <si>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</si>
  <si>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</si>
  <si>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</si>
  <si>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</si>
  <si>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</si>
  <si>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</si>
  <si>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</si>
  <si>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</si>
  <si>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</si>
  <si>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</si>
  <si>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</si>
  <si>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</si>
  <si>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</si>
  <si>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</si>
  <si>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</si>
  <si>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</si>
  <si>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</si>
  <si>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</si>
  <si>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</si>
  <si>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</si>
  <si>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</si>
  <si>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</si>
  <si>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</si>
  <si>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</si>
  <si>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</si>
  <si>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</si>
  <si>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</si>
  <si>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</si>
  <si>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</si>
  <si>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</si>
  <si>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</si>
  <si>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</si>
  <si>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</si>
  <si>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</si>
  <si>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</si>
  <si>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</si>
  <si>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</si>
  <si>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</si>
  <si>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</si>
  <si>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</si>
  <si>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</si>
  <si>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</si>
  <si>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</si>
  <si>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</si>
  <si>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</si>
  <si>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</si>
  <si>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</si>
  <si>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</si>
  <si>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</si>
  <si>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</si>
  <si>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</si>
  <si>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</si>
  <si>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</si>
  <si>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</si>
  <si>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</si>
  <si>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</si>
  <si>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</si>
  <si>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</si>
  <si>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</si>
  <si>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</si>
  <si>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</si>
  <si>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</si>
  <si>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</si>
  <si>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</si>
  <si>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</si>
  <si>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</si>
  <si>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</si>
  <si>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</si>
  <si>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</si>
  <si>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</si>
  <si>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</si>
  <si>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</si>
  <si>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</si>
  <si>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</si>
  <si>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</si>
  <si>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</si>
  <si>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</si>
  <si>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</si>
  <si>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</si>
  <si>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</si>
  <si>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</si>
  <si>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</si>
  <si>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</si>
  <si>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</si>
  <si>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</si>
  <si>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</si>
  <si>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</si>
  <si>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</si>
  <si>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</si>
  <si>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</si>
  <si>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</si>
  <si>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</si>
  <si>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</si>
  <si>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</si>
  <si>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</si>
  <si>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</si>
  <si>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</si>
  <si>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</si>
  <si>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</si>
  <si>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</si>
  <si>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</si>
  <si>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</si>
  <si>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</si>
  <si>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</si>
  <si>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</si>
  <si>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</si>
  <si>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</si>
  <si>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</si>
  <si>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</si>
  <si>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</si>
  <si>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</si>
  <si>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</si>
  <si>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</si>
  <si>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</si>
  <si>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</si>
  <si>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</si>
  <si>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</si>
  <si>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</si>
  <si>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</si>
  <si>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</si>
  <si>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</si>
  <si>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</si>
  <si>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</si>
  <si>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</si>
  <si>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</si>
  <si>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</si>
  <si>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</si>
  <si>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</si>
  <si>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</si>
  <si>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</si>
  <si>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</si>
  <si>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</si>
  <si>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</si>
  <si>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</si>
  <si>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</si>
  <si>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</si>
  <si>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</si>
  <si>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</si>
  <si>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</si>
  <si>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</si>
  <si>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</si>
  <si>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</si>
  <si>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</si>
  <si>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</si>
  <si>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</si>
  <si>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</si>
  <si>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</si>
  <si>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</si>
  <si>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</si>
  <si>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</si>
  <si>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</si>
  <si>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</si>
  <si>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</si>
  <si>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</si>
  <si>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</si>
  <si>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</si>
  <si>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</si>
  <si>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</si>
  <si>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</si>
  <si>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</si>
  <si>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</si>
  <si>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</si>
  <si>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</si>
  <si>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</si>
  <si>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</si>
  <si>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</si>
  <si>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</si>
  <si>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</si>
  <si>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</si>
  <si>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</si>
  <si>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</si>
  <si>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</si>
  <si>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</si>
  <si>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</si>
  <si>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</si>
  <si>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</si>
  <si>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</si>
  <si>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</si>
  <si>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</si>
  <si>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</si>
  <si>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</si>
  <si>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</si>
  <si>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</si>
  <si>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</si>
  <si>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</si>
  <si>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</si>
  <si>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</si>
  <si>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</si>
  <si>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</si>
  <si>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</si>
  <si>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</si>
  <si>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</si>
  <si>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</si>
  <si>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</si>
  <si>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</si>
  <si>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</si>
  <si>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</si>
  <si>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</si>
  <si>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</si>
  <si>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</si>
  <si>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</si>
  <si>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</si>
  <si>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</si>
  <si>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</si>
  <si>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</si>
  <si>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</si>
  <si>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</si>
  <si>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</si>
  <si>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</si>
  <si>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</si>
  <si>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</si>
  <si>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</si>
  <si>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</si>
  <si>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</si>
  <si>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</si>
  <si>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</si>
  <si>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</si>
  <si>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</si>
  <si>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</si>
  <si>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</si>
  <si>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</si>
  <si>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</si>
  <si>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</si>
  <si>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</si>
  <si>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</si>
  <si>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</si>
  <si>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</si>
  <si>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</si>
  <si>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</si>
  <si>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</si>
  <si>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</si>
  <si>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</si>
  <si>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</si>
  <si>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</si>
  <si>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</si>
  <si>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</si>
  <si>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</si>
  <si>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</si>
  <si>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</si>
  <si>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</si>
  <si>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</si>
  <si>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</si>
  <si>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</si>
  <si>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</si>
  <si>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</si>
  <si>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</si>
  <si>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</si>
  <si>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</si>
  <si>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</si>
  <si>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</si>
  <si>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</si>
  <si>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</si>
  <si>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</si>
  <si>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</si>
  <si>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</si>
  <si>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</si>
  <si>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</si>
  <si>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</si>
  <si>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</si>
  <si>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</si>
  <si>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</si>
  <si>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</si>
  <si>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</si>
  <si>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</si>
  <si>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</si>
  <si>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</si>
  <si>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</si>
  <si>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</si>
  <si>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</si>
  <si>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</si>
  <si>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</si>
  <si>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</si>
  <si>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</si>
  <si>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</si>
  <si>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</si>
  <si>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</si>
  <si>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</si>
  <si>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</si>
  <si>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</si>
  <si>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</si>
  <si>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</si>
  <si>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</si>
  <si>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</si>
  <si>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</si>
  <si>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</si>
  <si>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</si>
  <si>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</si>
  <si>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</si>
  <si>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</si>
  <si>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</si>
  <si>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</si>
  <si>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</si>
  <si>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</si>
  <si>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</si>
  <si>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</si>
  <si>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</si>
  <si>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</si>
  <si>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</si>
  <si>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</si>
  <si>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</si>
  <si>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</si>
  <si>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</si>
  <si>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</si>
  <si>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</si>
  <si>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</si>
  <si>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</si>
  <si>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</si>
  <si>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</si>
  <si>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</si>
  <si>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</si>
  <si>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</si>
  <si>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</si>
  <si>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</si>
  <si>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</si>
  <si>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</si>
  <si>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</si>
  <si>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</si>
  <si>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</si>
  <si>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</si>
  <si>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</si>
  <si>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</si>
  <si>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</si>
  <si>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</si>
  <si>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</si>
  <si>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</si>
  <si>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</si>
  <si>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</si>
  <si>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</si>
  <si>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</si>
  <si>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</si>
  <si>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</si>
  <si>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</si>
  <si>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</si>
  <si>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</si>
  <si>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</si>
  <si>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</si>
  <si>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</si>
  <si>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</si>
  <si>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</si>
  <si>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</si>
  <si>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</si>
  <si>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</si>
  <si>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</si>
  <si>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</si>
  <si>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</si>
  <si>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</si>
  <si>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</si>
  <si>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</si>
  <si>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</si>
  <si>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</si>
  <si>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</si>
  <si>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</si>
  <si>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</si>
  <si>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</si>
  <si>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</si>
  <si>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</si>
  <si>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</si>
  <si>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</si>
  <si>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</si>
  <si>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</si>
  <si>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</si>
  <si>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</si>
  <si>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</si>
  <si>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</si>
  <si>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</si>
  <si>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</si>
  <si>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</si>
  <si>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</si>
  <si>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</si>
  <si>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</si>
  <si>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</si>
  <si>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</si>
  <si>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</si>
  <si>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</si>
  <si>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</si>
  <si>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</si>
  <si>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</si>
  <si>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</si>
  <si>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</si>
  <si>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</si>
  <si>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</si>
  <si>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</si>
  <si>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</si>
  <si>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</si>
  <si>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</si>
  <si>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</si>
  <si>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</si>
  <si>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</si>
  <si>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</si>
  <si>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</si>
  <si>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</si>
  <si>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</si>
  <si>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</si>
  <si>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</si>
  <si>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</si>
  <si>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</si>
  <si>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</si>
  <si>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</si>
  <si>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</si>
  <si>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</si>
  <si>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</si>
  <si>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</si>
  <si>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</si>
  <si>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</si>
  <si>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</si>
  <si>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</si>
  <si>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</si>
  <si>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</si>
  <si>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</si>
  <si>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</si>
  <si>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</si>
  <si>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</si>
  <si>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</si>
  <si>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</si>
  <si>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</si>
  <si>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</si>
  <si>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</si>
  <si>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</si>
  <si>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</si>
  <si>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</si>
  <si>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</si>
  <si>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</si>
  <si>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</si>
  <si>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</si>
  <si>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</si>
  <si>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</si>
  <si>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</si>
  <si>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</si>
  <si>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</si>
  <si>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</si>
  <si>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</si>
  <si>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</si>
  <si>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</si>
  <si>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</si>
  <si>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</si>
  <si>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</si>
  <si>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</si>
  <si>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</si>
  <si>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</si>
  <si>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</si>
  <si>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</si>
  <si>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</si>
  <si>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</si>
  <si>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</si>
  <si>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</si>
  <si>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</si>
  <si>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</si>
  <si>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</si>
  <si>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</si>
  <si>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</si>
  <si>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</si>
  <si>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</si>
  <si>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</si>
  <si>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</si>
  <si>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</si>
  <si>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</si>
  <si>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</si>
  <si>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</si>
  <si>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</si>
  <si>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</si>
  <si>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</si>
  <si>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</si>
  <si>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</si>
  <si>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</si>
  <si>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</si>
  <si>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</si>
  <si>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</si>
  <si>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</si>
  <si>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</si>
  <si>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</si>
  <si>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</si>
  <si>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</si>
  <si>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</si>
  <si>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</si>
  <si>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</si>
  <si>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</si>
  <si>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</si>
  <si>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</si>
  <si>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</si>
  <si>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</si>
  <si>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</si>
  <si>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</si>
  <si>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</si>
  <si>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</si>
  <si>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</si>
  <si>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</si>
  <si>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</si>
  <si>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</si>
  <si>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</si>
  <si>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</si>
  <si>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</si>
  <si>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</si>
  <si>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</si>
  <si>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</si>
  <si>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</si>
  <si>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</si>
  <si>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</si>
  <si>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</si>
  <si>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</si>
  <si>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</si>
  <si>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</si>
  <si>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</si>
  <si>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</si>
  <si>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</si>
  <si>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</si>
  <si>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</si>
  <si>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</si>
  <si>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</si>
  <si>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</si>
  <si>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</si>
  <si>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</si>
  <si>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</si>
  <si>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</si>
  <si>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</si>
  <si>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</si>
  <si>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</si>
  <si>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</si>
  <si>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</si>
  <si>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</si>
  <si>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</si>
  <si>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</si>
  <si>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</si>
  <si>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</si>
  <si>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</si>
  <si>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</si>
  <si>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</si>
  <si>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</si>
  <si>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</si>
  <si>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</si>
  <si>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</si>
  <si>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</si>
  <si>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</si>
  <si>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</si>
  <si>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</si>
  <si>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</si>
  <si>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</si>
  <si>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</si>
  <si>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</si>
  <si>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</si>
  <si>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</si>
  <si>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</si>
  <si>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</si>
  <si>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</si>
  <si>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</si>
  <si>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</si>
  <si>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</si>
  <si>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</si>
  <si>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</si>
  <si>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</si>
  <si>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</si>
  <si>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</si>
  <si>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</si>
  <si>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</si>
  <si>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</si>
  <si>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</si>
  <si>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</si>
  <si>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</si>
  <si>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</si>
  <si>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</si>
  <si>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</si>
  <si>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</si>
  <si>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</si>
  <si>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</si>
  <si>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</si>
  <si>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</si>
  <si>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</si>
  <si>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</si>
  <si>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</si>
  <si>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</si>
  <si>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</si>
  <si>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</si>
  <si>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</si>
  <si>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</si>
  <si>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</si>
  <si>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</si>
  <si>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</si>
  <si>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</si>
  <si>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</si>
  <si>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</si>
  <si>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</si>
  <si>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</si>
  <si>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</si>
  <si>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</si>
  <si>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</si>
  <si>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</si>
  <si>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</si>
  <si>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</si>
  <si>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</si>
  <si>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</si>
  <si>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</si>
  <si>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</si>
  <si>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</si>
  <si>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</si>
  <si>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</si>
  <si>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</si>
  <si>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</si>
  <si>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</si>
  <si>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</si>
  <si>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</si>
  <si>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</si>
  <si>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</si>
  <si>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</si>
  <si>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</si>
  <si>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</si>
  <si>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</si>
  <si>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</si>
  <si>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</si>
  <si>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</si>
  <si>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</si>
  <si>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</si>
  <si>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</si>
  <si>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</si>
  <si>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</si>
  <si>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</si>
  <si>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</si>
  <si>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</si>
  <si>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</si>
  <si>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</si>
  <si>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</si>
  <si>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</si>
  <si>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</si>
  <si>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</si>
  <si>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</si>
  <si>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</si>
  <si>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</si>
  <si>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</si>
  <si>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</si>
  <si>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</si>
  <si>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</si>
  <si>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</si>
  <si>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</si>
  <si>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</si>
  <si>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</si>
  <si>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</si>
  <si>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</si>
  <si>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</si>
  <si>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</si>
  <si>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</si>
  <si>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</si>
  <si>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</si>
  <si>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</si>
  <si>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</si>
  <si>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</si>
  <si>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</si>
  <si>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</si>
  <si>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</si>
  <si>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</si>
  <si>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</si>
  <si>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</si>
  <si>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</si>
  <si>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</si>
  <si>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</si>
  <si>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</si>
  <si>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</si>
  <si>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</si>
  <si>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</si>
  <si>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</si>
  <si>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</si>
  <si>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</si>
  <si>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</si>
  <si>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</si>
  <si>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</si>
  <si>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</si>
  <si>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</si>
  <si>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</si>
  <si>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</si>
  <si>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</si>
  <si>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</si>
  <si>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</si>
  <si>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</si>
  <si>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</si>
  <si>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</si>
  <si>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</si>
  <si>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</si>
  <si>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</si>
  <si>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</si>
  <si>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</si>
  <si>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</si>
  <si>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</si>
  <si>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</si>
  <si>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</si>
  <si>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</si>
  <si>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</si>
  <si>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</si>
  <si>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</si>
  <si>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</si>
  <si>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</si>
  <si>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</si>
  <si>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</si>
  <si>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</si>
  <si>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</si>
  <si>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</si>
  <si>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</si>
  <si>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</si>
  <si>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</si>
  <si>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</si>
  <si>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</si>
  <si>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</si>
  <si>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</si>
  <si>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</si>
  <si>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</si>
  <si>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</si>
  <si>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</si>
  <si>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</si>
  <si>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</si>
  <si>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</si>
  <si>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</si>
  <si>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</si>
  <si>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</si>
  <si>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</si>
  <si>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</si>
  <si>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</si>
  <si>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</si>
  <si>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</si>
  <si>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</si>
  <si>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</si>
  <si>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</si>
  <si>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</si>
  <si>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</si>
  <si>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</si>
  <si>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</si>
  <si>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</si>
  <si>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</si>
  <si>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</si>
  <si>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</si>
  <si>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</si>
  <si>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</si>
  <si>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</si>
  <si>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</si>
  <si>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</si>
  <si>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</si>
  <si>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</si>
  <si>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</si>
  <si>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</si>
  <si>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</si>
  <si>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</si>
  <si>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</si>
  <si>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</si>
  <si>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</si>
  <si>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</si>
  <si>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</si>
  <si>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</si>
  <si>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</si>
  <si>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</si>
  <si>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</si>
  <si>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</si>
  <si>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</si>
  <si>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</si>
  <si>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</si>
  <si>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</si>
  <si>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</si>
  <si>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</si>
  <si>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</si>
  <si>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</si>
  <si>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</si>
  <si>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</si>
  <si>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</si>
  <si>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</si>
  <si>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</si>
  <si>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</si>
  <si>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</si>
  <si>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</si>
  <si>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</si>
  <si>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</si>
  <si>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</si>
  <si>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</si>
  <si>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</si>
  <si>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</si>
  <si>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</si>
  <si>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</si>
  <si>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</si>
  <si>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</si>
  <si>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</si>
  <si>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</si>
  <si>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</si>
  <si>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</si>
  <si>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</si>
  <si>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</si>
  <si>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</si>
  <si>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</si>
  <si>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</si>
  <si>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</si>
  <si>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</si>
  <si>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</si>
  <si>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</si>
  <si>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</si>
  <si>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</si>
  <si>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</si>
  <si>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</si>
  <si>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</si>
  <si>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</si>
  <si>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</si>
  <si>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</si>
  <si>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</si>
  <si>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</si>
  <si>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</si>
  <si>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</si>
  <si>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</si>
  <si>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</si>
  <si>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</si>
  <si>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</si>
  <si>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</si>
  <si>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</si>
  <si>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</si>
  <si>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</si>
  <si>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</si>
  <si>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</si>
  <si>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</si>
  <si>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</si>
  <si>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</si>
  <si>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</si>
  <si>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</si>
  <si>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</si>
  <si>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</si>
  <si>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</si>
  <si>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</si>
  <si>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</si>
  <si>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</si>
  <si>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</si>
  <si>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</si>
  <si>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</si>
  <si>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</si>
  <si>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</si>
  <si>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</si>
  <si>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</si>
  <si>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</si>
  <si>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</si>
  <si>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</si>
  <si>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</si>
  <si>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</si>
  <si>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</si>
  <si>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</si>
  <si>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</si>
  <si>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</si>
  <si>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</si>
  <si>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</si>
  <si>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</si>
  <si>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</si>
  <si>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</si>
  <si>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</si>
  <si>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</si>
  <si>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</si>
  <si>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</si>
  <si>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</si>
  <si>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</si>
  <si>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</si>
  <si>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</si>
  <si>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</si>
  <si>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</si>
  <si>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</si>
  <si>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</si>
  <si>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</si>
  <si>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</si>
  <si>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</si>
  <si>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</si>
  <si>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</si>
  <si>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</si>
  <si>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</si>
  <si>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</si>
  <si>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</si>
  <si>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</si>
  <si>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</si>
  <si>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</si>
  <si>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</si>
  <si>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</si>
  <si>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</si>
  <si>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</si>
  <si>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</si>
  <si>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</si>
  <si>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</si>
  <si>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</si>
  <si>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</si>
  <si>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</si>
  <si>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</si>
  <si>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</si>
  <si>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</si>
  <si>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</si>
  <si>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</si>
  <si>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</si>
  <si>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</si>
  <si>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</si>
  <si>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</si>
  <si>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</si>
  <si>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</si>
  <si>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</si>
  <si>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</si>
  <si>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</si>
  <si>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</si>
  <si>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</si>
  <si>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</si>
  <si>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</si>
  <si>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</si>
  <si>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</si>
  <si>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</si>
  <si>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</si>
  <si>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</si>
  <si>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</si>
  <si>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</si>
  <si>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</si>
  <si>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</si>
  <si>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</si>
  <si>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</si>
  <si>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</si>
  <si>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</si>
  <si>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</si>
  <si>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</si>
  <si>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</si>
  <si>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</si>
  <si>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</si>
  <si>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</si>
  <si>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</si>
  <si>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</si>
  <si>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</si>
  <si>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</si>
  <si>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</si>
  <si>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</si>
  <si>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</si>
  <si>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</si>
  <si>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</si>
  <si>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</si>
  <si>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</si>
  <si>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</si>
  <si>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</si>
  <si>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</si>
  <si>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</si>
  <si>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</si>
  <si>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</si>
  <si>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</si>
  <si>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</si>
  <si>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</si>
  <si>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</si>
  <si>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</si>
  <si>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</si>
  <si>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</si>
  <si>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</si>
  <si>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</si>
  <si>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</si>
  <si>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</si>
  <si>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</si>
  <si>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</si>
  <si>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</si>
  <si>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</si>
  <si>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</si>
  <si>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</si>
  <si>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</si>
  <si>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</si>
  <si>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</si>
  <si>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</si>
  <si>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</si>
  <si>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</si>
  <si>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</si>
  <si>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</si>
  <si>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</si>
  <si>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</si>
  <si>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</si>
  <si>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</si>
  <si>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</si>
  <si>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</si>
  <si>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</si>
  <si>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</si>
  <si>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</si>
  <si>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</si>
  <si>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</si>
  <si>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</si>
  <si>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</si>
  <si>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</si>
  <si>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</si>
  <si>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</si>
  <si>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</si>
  <si>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</si>
  <si>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</si>
  <si>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</si>
  <si>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</si>
  <si>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</si>
  <si>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</si>
  <si>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</si>
  <si>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</si>
  <si>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</si>
  <si>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</si>
  <si>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</si>
  <si>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</si>
  <si>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</si>
  <si>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</si>
  <si>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</si>
  <si>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</si>
  <si>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</si>
  <si>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</si>
  <si>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</si>
  <si>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</si>
  <si>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</si>
  <si>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</si>
  <si>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</si>
  <si>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</si>
  <si>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</si>
  <si>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</si>
  <si>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</si>
  <si>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</si>
  <si>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</si>
  <si>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</si>
  <si>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</si>
  <si>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</si>
  <si>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</si>
  <si>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</si>
  <si>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</si>
  <si>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</si>
  <si>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</si>
  <si>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</si>
  <si>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</si>
  <si>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</si>
  <si>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</si>
  <si>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</si>
  <si>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</si>
  <si>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</si>
  <si>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</si>
  <si>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</si>
  <si>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</si>
  <si>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</si>
  <si>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</si>
  <si>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</si>
  <si>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</si>
  <si>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</si>
  <si>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</si>
  <si>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</si>
  <si>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</si>
  <si>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</si>
  <si>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</si>
  <si>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</si>
  <si>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</si>
  <si>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</si>
  <si>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</si>
  <si>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</si>
  <si>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</si>
  <si>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</si>
  <si>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</si>
  <si>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</si>
  <si>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</si>
  <si>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</si>
  <si>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</si>
  <si>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</si>
  <si>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</si>
  <si>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</si>
  <si>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</si>
  <si>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</si>
  <si>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</si>
  <si>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</si>
  <si>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</si>
  <si>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</si>
  <si>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</si>
  <si>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</si>
  <si>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</si>
  <si>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</si>
  <si>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</si>
  <si>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</si>
  <si>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</si>
  <si>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</si>
  <si>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</si>
  <si>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</si>
  <si>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</si>
  <si>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</si>
  <si>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</si>
  <si>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</si>
  <si>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</si>
  <si>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</si>
  <si>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</si>
  <si>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</si>
  <si>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</si>
  <si>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</si>
  <si>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</si>
  <si>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</si>
  <si>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</si>
  <si>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</si>
  <si>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</si>
  <si>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</si>
  <si>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</si>
  <si>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</si>
  <si>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</si>
  <si>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</si>
  <si>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</si>
  <si>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</si>
  <si>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</si>
  <si>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</si>
  <si>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</si>
  <si>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</si>
  <si>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</si>
  <si>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</si>
  <si>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</si>
  <si>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</si>
  <si>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</si>
  <si>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</si>
  <si>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</si>
  <si>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</si>
  <si>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</si>
  <si>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</si>
  <si>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</si>
  <si>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</si>
  <si>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</si>
  <si>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</si>
  <si>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</si>
  <si>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</si>
  <si>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</si>
  <si>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</si>
  <si>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</si>
  <si>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</si>
  <si>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</si>
  <si>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</si>
  <si>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</si>
  <si>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</si>
  <si>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</si>
  <si>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</si>
  <si>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</si>
  <si>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</si>
  <si>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</si>
  <si>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</si>
  <si>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</si>
  <si>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</si>
  <si>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</si>
  <si>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</si>
  <si>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</si>
  <si>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</si>
  <si>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</si>
  <si>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</si>
  <si>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</si>
  <si>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</si>
  <si>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</si>
  <si>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</si>
  <si>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</si>
  <si>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</si>
  <si>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</si>
  <si>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</si>
  <si>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</si>
  <si>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</si>
  <si>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</si>
  <si>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</si>
  <si>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</si>
  <si>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</si>
  <si>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</si>
  <si>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</si>
  <si>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</si>
  <si>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</si>
  <si>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</si>
  <si>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</si>
  <si>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</si>
  <si>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</si>
  <si>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</si>
  <si>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</si>
  <si>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</si>
  <si>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</si>
  <si>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</si>
  <si>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</si>
  <si>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</si>
  <si>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</si>
  <si>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</si>
  <si>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</si>
  <si>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</si>
  <si>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</si>
  <si>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</si>
  <si>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</si>
  <si>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</si>
  <si>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</si>
  <si>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</si>
  <si>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</si>
  <si>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</si>
  <si>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</si>
  <si>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</si>
  <si>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</si>
  <si>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</si>
  <si>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</si>
  <si>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</si>
  <si>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</si>
  <si>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</si>
  <si>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</si>
  <si>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</si>
  <si>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</si>
  <si>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</si>
  <si>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</si>
  <si>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</si>
  <si>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</si>
  <si>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</si>
  <si>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</si>
  <si>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</si>
  <si>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</si>
  <si>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</si>
  <si>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</si>
  <si>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</si>
  <si>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</si>
  <si>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</si>
  <si>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</si>
  <si>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</si>
  <si>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</si>
  <si>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</si>
  <si>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</si>
  <si>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</si>
  <si>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</si>
  <si>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</si>
  <si>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</si>
  <si>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</si>
  <si>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</si>
  <si>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</si>
  <si>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</si>
  <si>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</si>
  <si>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</si>
  <si>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</si>
  <si>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</si>
  <si>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</si>
  <si>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</si>
  <si>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</si>
  <si>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</si>
  <si>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</si>
  <si>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</si>
  <si>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</si>
  <si>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</si>
  <si>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</si>
  <si>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</si>
  <si>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</si>
  <si>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</si>
  <si>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</si>
  <si>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</si>
  <si>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</si>
  <si>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</si>
  <si>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</si>
  <si>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</si>
  <si>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</si>
  <si>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</si>
  <si>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</si>
  <si>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</si>
  <si>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</si>
  <si>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</si>
  <si>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</si>
  <si>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</si>
  <si>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</si>
  <si>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</si>
  <si>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</si>
  <si>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</si>
  <si>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</si>
  <si>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</si>
  <si>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</si>
  <si>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</si>
  <si>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</si>
  <si>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</si>
  <si>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</si>
  <si>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</si>
  <si>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</si>
  <si>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</si>
  <si>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</si>
  <si>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</si>
  <si>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</si>
  <si>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</si>
  <si>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</si>
  <si>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</si>
  <si>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</si>
  <si>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</si>
  <si>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</si>
  <si>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</si>
  <si>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</si>
  <si>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</si>
  <si>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</si>
  <si>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</si>
  <si>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</si>
  <si>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</si>
  <si>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</si>
  <si>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</si>
  <si>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</si>
  <si>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</si>
  <si>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</si>
  <si>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</si>
  <si>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</si>
  <si>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</si>
  <si>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</si>
  <si>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</si>
  <si>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</si>
  <si>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</si>
  <si>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</si>
  <si>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</si>
  <si>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</si>
  <si>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</si>
  <si>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</si>
  <si>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</si>
  <si>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</si>
  <si>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</si>
  <si>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</si>
  <si>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</si>
  <si>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</si>
  <si>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</si>
  <si>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</si>
  <si>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</si>
  <si>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</si>
  <si>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</si>
  <si>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</si>
  <si>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</si>
  <si>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</si>
  <si>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</si>
  <si>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</si>
  <si>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</si>
  <si>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</si>
  <si>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</si>
  <si>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</si>
  <si>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</si>
  <si>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</si>
  <si>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</si>
  <si>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</si>
  <si>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</si>
  <si>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</si>
  <si>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</si>
  <si>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</si>
  <si>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</si>
  <si>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</si>
  <si>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</si>
  <si>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</si>
  <si>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</si>
  <si>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</si>
  <si>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</si>
  <si>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</si>
  <si>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</si>
  <si>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</si>
  <si>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</si>
  <si>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</si>
  <si>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</si>
  <si>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</si>
  <si>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</si>
  <si>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</si>
  <si>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</si>
  <si>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</si>
  <si>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</si>
  <si>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</si>
  <si>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</si>
  <si>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</si>
  <si>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</si>
  <si>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</si>
  <si>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</si>
  <si>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</si>
  <si>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</si>
  <si>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</si>
  <si>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</si>
  <si>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</si>
  <si>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</si>
  <si>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</si>
  <si>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</si>
  <si>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</si>
  <si>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</si>
  <si>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</si>
  <si>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</si>
  <si>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</si>
  <si>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</si>
  <si>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</si>
  <si>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</si>
  <si>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</si>
  <si>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</si>
  <si>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</si>
  <si>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</si>
  <si>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</si>
  <si>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</si>
  <si>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</si>
  <si>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</si>
  <si>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</si>
  <si>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</si>
  <si>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</si>
  <si>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</si>
  <si>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</si>
  <si>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</si>
  <si>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</si>
  <si>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</si>
  <si>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</si>
  <si>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</si>
  <si>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</si>
  <si>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</si>
  <si>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</si>
  <si>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</si>
  <si>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</si>
  <si>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</si>
  <si>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</si>
  <si>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</si>
  <si>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</si>
  <si>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</si>
  <si>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</si>
  <si>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</si>
  <si>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</si>
  <si>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</si>
  <si>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</si>
  <si>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</si>
  <si>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</si>
  <si>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</si>
  <si>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</si>
  <si>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</si>
  <si>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</si>
  <si>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</si>
  <si>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</si>
  <si>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</si>
  <si>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</si>
  <si>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</si>
  <si>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</si>
  <si>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</si>
  <si>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</si>
  <si>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</si>
  <si>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</si>
  <si>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</si>
  <si>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</si>
  <si>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</si>
  <si>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</si>
  <si>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</si>
  <si>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</si>
  <si>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</si>
  <si>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</si>
  <si>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</si>
  <si>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</si>
  <si>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</si>
  <si>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</si>
  <si>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</si>
  <si>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</si>
  <si>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</si>
  <si>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</si>
  <si>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</si>
  <si>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</si>
  <si>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</si>
  <si>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</si>
  <si>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</si>
  <si>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</si>
  <si>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</si>
  <si>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</si>
  <si>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</si>
  <si>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</si>
  <si>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</si>
  <si>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</si>
  <si>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</si>
  <si>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</si>
  <si>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</si>
  <si>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</si>
  <si>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</si>
  <si>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</si>
  <si>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</si>
  <si>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</si>
  <si>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</si>
  <si>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</si>
  <si>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</si>
  <si>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</si>
  <si>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</si>
  <si>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</si>
  <si>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</si>
  <si>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</si>
  <si>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</si>
  <si>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</si>
  <si>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</si>
  <si>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</si>
  <si>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</si>
  <si>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</si>
  <si>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</si>
  <si>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</si>
  <si>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</si>
  <si>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</si>
  <si>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</si>
  <si>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</si>
  <si>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</si>
  <si>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</si>
  <si>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</si>
  <si>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</si>
  <si>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</si>
  <si>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</si>
  <si>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</si>
  <si>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</si>
  <si>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</si>
  <si>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</si>
  <si>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</si>
  <si>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</si>
  <si>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</si>
  <si>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</si>
  <si>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</si>
  <si>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</si>
  <si>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</si>
  <si>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</si>
  <si>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</si>
  <si>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</si>
  <si>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</si>
  <si>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</si>
  <si>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</si>
  <si>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</si>
  <si>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</si>
  <si>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</si>
  <si>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</si>
  <si>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</si>
  <si>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</si>
  <si>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</si>
  <si>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</si>
  <si>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</si>
  <si>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</si>
  <si>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</si>
  <si>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</si>
  <si>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</si>
  <si>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</si>
  <si>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</si>
  <si>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</si>
  <si>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</si>
  <si>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</si>
  <si>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</si>
  <si>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</si>
  <si>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</si>
  <si>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</si>
  <si>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</si>
  <si>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</si>
  <si>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</si>
  <si>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</si>
  <si>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</si>
  <si>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</si>
  <si>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</si>
  <si>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</si>
  <si>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</si>
  <si>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</si>
  <si>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</si>
  <si>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</si>
  <si>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</si>
  <si>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</si>
  <si>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</si>
  <si>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</si>
  <si>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</si>
  <si>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</si>
  <si>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</si>
  <si>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</si>
  <si>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</si>
  <si>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</si>
  <si>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</si>
  <si>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</si>
  <si>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</si>
  <si>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</si>
  <si>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</si>
  <si>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</si>
  <si>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</si>
  <si>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</si>
  <si>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</si>
  <si>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</si>
  <si>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</si>
  <si>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</si>
  <si>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</si>
  <si>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</si>
  <si>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</si>
  <si>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</si>
  <si>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</si>
  <si>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</si>
  <si>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</si>
  <si>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</si>
  <si>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</si>
  <si>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</si>
  <si>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</si>
  <si>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</si>
  <si>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</si>
  <si>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</si>
  <si>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</si>
  <si>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</si>
  <si>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</si>
  <si>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</si>
  <si>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</si>
  <si>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</si>
  <si>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</si>
  <si>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</si>
  <si>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</si>
  <si>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</si>
  <si>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</si>
  <si>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</si>
  <si>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</si>
  <si>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</si>
  <si>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</si>
  <si>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</si>
  <si>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</si>
  <si>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</si>
  <si>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</si>
  <si>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</si>
  <si>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</si>
  <si>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</si>
  <si>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</si>
  <si>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</si>
  <si>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</si>
  <si>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</si>
  <si>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</si>
  <si>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</si>
  <si>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</si>
  <si>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</si>
  <si>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</si>
  <si>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</si>
  <si>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</si>
  <si>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</si>
  <si>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</si>
  <si>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</si>
  <si>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</si>
  <si>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</si>
  <si>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</si>
  <si>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</si>
  <si>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</si>
  <si>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</si>
  <si>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</si>
  <si>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</si>
  <si>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</si>
  <si>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</si>
  <si>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</si>
  <si>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</si>
  <si>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</si>
  <si>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</si>
  <si>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</si>
  <si>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</si>
  <si>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</si>
  <si>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</si>
  <si>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</si>
  <si>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</si>
  <si>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</si>
  <si>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</si>
  <si>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</si>
  <si>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</si>
  <si>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</si>
  <si>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</si>
  <si>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</si>
  <si>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</si>
  <si>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</si>
  <si>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</si>
  <si>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</si>
  <si>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</si>
  <si>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</si>
  <si>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</si>
  <si>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</si>
  <si>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</si>
  <si>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</si>
  <si>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</si>
  <si>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</si>
  <si>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</si>
  <si>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</si>
  <si>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</si>
  <si>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</si>
  <si>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</si>
  <si>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</si>
  <si>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</si>
  <si>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</si>
  <si>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</si>
  <si>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</si>
  <si>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</si>
  <si>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</si>
  <si>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</si>
  <si>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</si>
  <si>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</si>
  <si>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</si>
  <si>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</si>
  <si>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</si>
  <si>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</si>
  <si>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</si>
  <si>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</si>
  <si>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</si>
  <si>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</si>
  <si>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</si>
  <si>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</si>
  <si>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</si>
  <si>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</si>
  <si>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</si>
  <si>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</si>
  <si>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</si>
  <si>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</si>
  <si>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</si>
  <si>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</si>
  <si>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</si>
  <si>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</si>
  <si>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</si>
  <si>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</si>
  <si>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</si>
  <si>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</si>
  <si>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</si>
  <si>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</si>
  <si>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</si>
  <si>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</si>
  <si>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</si>
  <si>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</si>
  <si>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</si>
  <si>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</si>
  <si>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</si>
  <si>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</si>
  <si>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</si>
  <si>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</si>
  <si>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</si>
  <si>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</si>
  <si>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</si>
  <si>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</si>
  <si>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</si>
  <si>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</si>
  <si>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</si>
  <si>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</si>
  <si>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</si>
  <si>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</si>
  <si>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</si>
  <si>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</si>
  <si>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</si>
  <si>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</si>
  <si>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</si>
  <si>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</si>
  <si>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</si>
  <si>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</si>
  <si>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</si>
  <si>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</si>
  <si>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</si>
  <si>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</si>
  <si>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</si>
  <si>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</si>
  <si>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</si>
  <si>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</si>
  <si>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</si>
  <si>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</si>
  <si>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</si>
  <si>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</si>
  <si>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</si>
  <si>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</si>
  <si>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</si>
  <si>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</si>
  <si>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</si>
  <si>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</si>
  <si>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</si>
  <si>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</si>
  <si>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</si>
  <si>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</si>
  <si>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</si>
  <si>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</si>
  <si>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</si>
  <si>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</si>
  <si>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</si>
  <si>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</si>
  <si>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</si>
  <si>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</si>
  <si>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</si>
  <si>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</si>
  <si>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</si>
  <si>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</si>
  <si>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</si>
  <si>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</si>
  <si>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</si>
  <si>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</si>
  <si>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</si>
  <si>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</si>
  <si>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</si>
  <si>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</si>
  <si>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</si>
  <si>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</si>
  <si>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</si>
  <si>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</si>
  <si>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</si>
  <si>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</si>
  <si>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</si>
  <si>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</si>
  <si>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</si>
  <si>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</si>
  <si>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</si>
  <si>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</si>
  <si>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</si>
  <si>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</si>
  <si>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</si>
  <si>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</si>
  <si>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</si>
  <si>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</si>
  <si>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</si>
  <si>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</si>
  <si>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</si>
  <si>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</si>
  <si>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</si>
  <si>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</si>
  <si>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</si>
  <si>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</si>
  <si>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</si>
  <si>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</si>
  <si>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</si>
  <si>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</si>
  <si>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</si>
  <si>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</si>
  <si>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</si>
  <si>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</si>
  <si>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</si>
  <si>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</si>
  <si>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</si>
  <si>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</si>
  <si>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</si>
  <si>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</si>
  <si>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</si>
  <si>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</si>
  <si>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</si>
  <si>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</si>
  <si>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</si>
  <si>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</si>
  <si>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</si>
  <si>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</si>
  <si>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</si>
  <si>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</si>
  <si>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</si>
  <si>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</si>
  <si>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</si>
  <si>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</si>
  <si>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</si>
  <si>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</si>
  <si>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</si>
  <si>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</si>
  <si>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</si>
  <si>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</si>
  <si>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</si>
  <si>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</si>
  <si>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</si>
  <si>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</si>
  <si>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</si>
  <si>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</si>
  <si>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</si>
  <si>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</si>
  <si>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</si>
  <si>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</si>
  <si>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</si>
  <si>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</si>
  <si>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</si>
  <si>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</si>
  <si>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</si>
  <si>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</si>
  <si>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</si>
  <si>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</si>
  <si>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</si>
  <si>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</si>
  <si>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</si>
  <si>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</si>
  <si>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</si>
  <si>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</si>
  <si>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</si>
  <si>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</si>
  <si>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</si>
  <si>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</si>
  <si>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</si>
  <si>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</si>
  <si>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</si>
  <si>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</si>
  <si>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</si>
  <si>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</si>
  <si>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</si>
  <si>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</si>
  <si>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</si>
  <si>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</si>
  <si>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</si>
  <si>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</si>
  <si>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</si>
  <si>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</si>
  <si>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</si>
  <si>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</si>
  <si>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</si>
  <si>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</si>
  <si>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</si>
  <si>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</si>
  <si>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</si>
  <si>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</si>
  <si>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</si>
  <si>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</si>
  <si>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</si>
  <si>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</si>
  <si>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</si>
  <si>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</si>
  <si>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</si>
  <si>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</si>
  <si>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</si>
  <si>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</si>
  <si>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</si>
  <si>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</si>
  <si>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</si>
  <si>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</si>
  <si>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</si>
  <si>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</si>
  <si>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</si>
  <si>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</si>
  <si>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</si>
  <si>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</si>
  <si>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</si>
  <si>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</si>
  <si>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</si>
  <si>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</si>
  <si>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</si>
  <si>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</si>
  <si>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</si>
  <si>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</si>
  <si>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</si>
  <si>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</si>
  <si>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</si>
  <si>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</si>
  <si>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</si>
  <si>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</si>
  <si>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</si>
  <si>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</si>
  <si>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</si>
  <si>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</si>
  <si>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</si>
  <si>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</si>
  <si>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</si>
  <si>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</si>
  <si>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</si>
  <si>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</si>
  <si>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</si>
  <si>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</si>
  <si>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</si>
  <si>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</si>
  <si>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</si>
  <si>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</si>
  <si>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</si>
  <si>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</si>
  <si>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</si>
  <si>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</si>
  <si>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</si>
  <si>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</si>
  <si>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</si>
  <si>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</si>
  <si>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</si>
  <si>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</si>
  <si>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</si>
  <si>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</si>
  <si>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</si>
  <si>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</si>
  <si>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</si>
  <si>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</si>
  <si>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</si>
  <si>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</si>
  <si>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</si>
  <si>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</si>
  <si>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</si>
  <si>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</si>
  <si>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</si>
  <si>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</si>
  <si>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</si>
  <si>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</si>
  <si>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</si>
  <si>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</si>
  <si>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</si>
  <si>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</si>
  <si>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</si>
  <si>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</si>
  <si>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</si>
  <si>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</si>
  <si>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</si>
  <si>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</si>
  <si>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</si>
  <si>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</si>
  <si>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</si>
  <si>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</si>
  <si>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</si>
  <si>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</si>
  <si>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</si>
  <si>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</si>
  <si>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</si>
  <si>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</si>
  <si>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</si>
  <si>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</si>
  <si>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</si>
  <si>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</si>
  <si>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</si>
  <si>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</si>
  <si>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</si>
  <si>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</si>
  <si>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</si>
  <si>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</si>
  <si>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</si>
  <si>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</si>
  <si>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</si>
  <si>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</si>
  <si>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</si>
  <si>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</si>
  <si>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</si>
  <si>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</si>
  <si>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</si>
  <si>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</si>
  <si>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</si>
  <si>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</si>
  <si>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</si>
  <si>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</si>
  <si>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</si>
  <si>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</si>
  <si>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</si>
  <si>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</si>
  <si>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</si>
  <si>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</si>
  <si>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</si>
  <si>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</si>
  <si>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</si>
  <si>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</si>
  <si>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</si>
  <si>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</si>
  <si>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</si>
  <si>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</si>
  <si>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</si>
  <si>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</si>
  <si>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</si>
  <si>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</si>
  <si>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</si>
  <si>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</si>
  <si>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</si>
  <si>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</si>
  <si>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</si>
  <si>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</si>
  <si>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</si>
  <si>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</si>
  <si>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</si>
  <si>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</si>
  <si>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</si>
  <si>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</si>
  <si>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</si>
  <si>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</si>
  <si>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</si>
  <si>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</si>
  <si>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</si>
  <si>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</si>
  <si>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</si>
  <si>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</si>
  <si>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</si>
  <si>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</si>
  <si>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</si>
  <si>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</si>
  <si>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</si>
  <si>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</si>
  <si>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</si>
  <si>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</si>
  <si>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</si>
  <si>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</si>
  <si>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</si>
  <si>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</si>
  <si>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</si>
  <si>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</si>
  <si>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</si>
  <si>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</si>
  <si>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</si>
  <si>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</si>
  <si>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</si>
  <si>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</si>
  <si>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</si>
  <si>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</si>
  <si>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</si>
  <si>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</si>
  <si>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</si>
  <si>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</si>
  <si>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</si>
  <si>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</si>
  <si>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</si>
  <si>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</si>
  <si>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</si>
  <si>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</si>
  <si>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</si>
  <si>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</si>
  <si>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</si>
  <si>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</si>
  <si>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</si>
  <si>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</si>
  <si>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</si>
  <si>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</si>
  <si>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</si>
  <si>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</si>
  <si>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</si>
  <si>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</si>
  <si>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</si>
  <si>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</si>
  <si>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</si>
  <si>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</si>
  <si>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</si>
  <si>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</si>
  <si>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</si>
  <si>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</si>
  <si>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</si>
  <si>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</si>
  <si>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</si>
  <si>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</si>
  <si>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</si>
  <si>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</si>
  <si>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</si>
  <si>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</si>
  <si>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</si>
  <si>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</si>
  <si>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</si>
  <si>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</si>
  <si>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</si>
  <si>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</si>
  <si>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</si>
  <si>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</si>
  <si>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</si>
  <si>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</si>
  <si>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</si>
  <si>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</si>
  <si>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</si>
  <si>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</si>
  <si>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</si>
  <si>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</si>
  <si>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</si>
  <si>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</si>
  <si>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</si>
  <si>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</si>
  <si>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</si>
  <si>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</si>
  <si>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</si>
  <si>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</si>
  <si>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</si>
  <si>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</si>
  <si>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</si>
  <si>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</si>
  <si>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</si>
  <si>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</si>
  <si>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</si>
  <si>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</si>
  <si>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</si>
  <si>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</si>
  <si>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</si>
  <si>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</si>
  <si>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</si>
  <si>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</si>
  <si>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</si>
  <si>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</si>
  <si>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</si>
  <si>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</si>
  <si>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</si>
  <si>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</si>
  <si>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</si>
  <si>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</si>
  <si>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</si>
  <si>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</si>
  <si>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</si>
  <si>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</si>
  <si>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</si>
  <si>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</si>
  <si>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</si>
  <si>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</si>
  <si>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</si>
  <si>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</si>
  <si>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</si>
  <si>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</si>
  <si>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</si>
  <si>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</si>
  <si>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</si>
  <si>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</si>
  <si>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</si>
  <si>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</si>
  <si>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</si>
  <si>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</si>
  <si>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</si>
  <si>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</si>
  <si>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</si>
  <si>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</si>
  <si>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</si>
  <si>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</si>
  <si>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</si>
  <si>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</si>
  <si>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</si>
  <si>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</si>
  <si>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</si>
  <si>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</si>
  <si>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</si>
  <si>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</si>
  <si>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</si>
  <si>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</si>
  <si>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</si>
  <si>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</si>
  <si>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</si>
  <si>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</si>
  <si>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</si>
  <si>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</si>
  <si>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</si>
  <si>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</si>
  <si>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</si>
  <si>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</si>
  <si>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</si>
  <si>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</si>
  <si>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</si>
  <si>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</si>
  <si>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</si>
  <si>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</si>
  <si>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</si>
  <si>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</si>
  <si>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</si>
  <si>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</si>
  <si>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</si>
  <si>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</si>
  <si>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</si>
  <si>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</si>
  <si>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</si>
  <si>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</si>
  <si>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</si>
  <si>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</si>
  <si>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</si>
  <si>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</si>
  <si>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</si>
  <si>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</si>
  <si>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</si>
  <si>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</si>
  <si>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</si>
  <si>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</si>
  <si>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</si>
  <si>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</si>
  <si>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</si>
  <si>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</si>
  <si>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</si>
  <si>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</si>
  <si>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</si>
  <si>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</si>
  <si>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</si>
  <si>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</si>
  <si>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</si>
  <si>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</si>
  <si>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</si>
  <si>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</si>
  <si>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</si>
  <si>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</si>
  <si>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</si>
  <si>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</si>
  <si>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</si>
  <si>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</si>
  <si>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</si>
  <si>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</si>
  <si>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</si>
  <si>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</si>
  <si>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</si>
  <si>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</si>
  <si>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</si>
  <si>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</si>
  <si>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</si>
  <si>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</si>
  <si>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</si>
  <si>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</si>
  <si>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</si>
  <si>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</si>
  <si>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</si>
  <si>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</si>
  <si>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</si>
  <si>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</si>
  <si>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</si>
  <si>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</si>
  <si>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</si>
  <si>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</si>
  <si>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</si>
  <si>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</si>
  <si>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</si>
  <si>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</si>
  <si>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</si>
  <si>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</si>
  <si>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</si>
  <si>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</si>
  <si>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</si>
  <si>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</si>
  <si>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</si>
  <si>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</si>
  <si>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</si>
  <si>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</si>
  <si>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</si>
  <si>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</si>
  <si>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</si>
  <si>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</si>
  <si>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</si>
  <si>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</si>
  <si>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</si>
  <si>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</si>
  <si>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</si>
  <si>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</si>
  <si>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</si>
  <si>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</si>
  <si>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</si>
  <si>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</si>
  <si>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</si>
  <si>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</si>
  <si>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</si>
  <si>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</si>
  <si>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</si>
  <si>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</si>
  <si>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</si>
  <si>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</si>
  <si>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</si>
  <si>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</si>
  <si>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</si>
  <si>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</si>
  <si>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</si>
  <si>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</si>
  <si>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</si>
  <si>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</si>
  <si>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</si>
  <si>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</si>
  <si>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</si>
  <si>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</si>
  <si>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</si>
  <si>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</si>
  <si>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</si>
  <si>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</si>
  <si>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</si>
  <si>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</si>
  <si>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</si>
  <si>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</si>
  <si>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</si>
  <si>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</si>
  <si>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</si>
  <si>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</si>
  <si>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</si>
  <si>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</si>
  <si>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</si>
  <si>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</si>
  <si>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</si>
  <si>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</si>
  <si>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</si>
  <si>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</si>
  <si>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</si>
  <si>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</si>
  <si>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</si>
  <si>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</si>
  <si>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</si>
  <si>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</si>
  <si>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</si>
  <si>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</si>
  <si>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</si>
  <si>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</si>
  <si>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</si>
  <si>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</si>
  <si>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</si>
  <si>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</si>
  <si>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</si>
  <si>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</si>
  <si>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</si>
  <si>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</si>
  <si>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</si>
  <si>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</si>
  <si>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</si>
  <si>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</si>
  <si>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</si>
  <si>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</si>
  <si>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</si>
  <si>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</si>
  <si>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</si>
  <si>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</si>
  <si>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</si>
  <si>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</si>
  <si>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</si>
  <si>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</si>
  <si>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</si>
  <si>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</si>
  <si>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</si>
  <si>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</si>
  <si>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</si>
  <si>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</si>
  <si>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</si>
  <si>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</si>
  <si>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</si>
  <si>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</si>
  <si>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</si>
  <si>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</si>
  <si>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</si>
  <si>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</si>
  <si>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</si>
  <si>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</si>
  <si>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</si>
  <si>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</si>
  <si>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</si>
  <si>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</si>
  <si>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</si>
  <si>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</si>
  <si>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</si>
  <si>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</si>
  <si>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</si>
  <si>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</si>
  <si>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</si>
  <si>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</si>
  <si>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</si>
  <si>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</si>
  <si>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</si>
  <si>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</si>
  <si>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</si>
  <si>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</si>
  <si>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</si>
  <si>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</si>
  <si>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</si>
  <si>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</si>
  <si>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</si>
  <si>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</si>
  <si>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</si>
  <si>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</si>
  <si>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</si>
  <si>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</si>
  <si>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</si>
  <si>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</si>
  <si>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</si>
  <si>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</si>
  <si>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</si>
  <si>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</si>
  <si>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</si>
  <si>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</si>
  <si>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</si>
  <si>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</si>
  <si>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</si>
  <si>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</si>
  <si>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</si>
  <si>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</si>
  <si>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</si>
  <si>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</si>
  <si>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</si>
  <si>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</si>
  <si>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</si>
  <si>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</si>
  <si>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</si>
  <si>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</si>
  <si>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</si>
  <si>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</si>
  <si>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</si>
  <si>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</si>
  <si>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</si>
  <si>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</si>
  <si>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</si>
  <si>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</si>
  <si>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</si>
  <si>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</si>
  <si>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</si>
  <si>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</si>
  <si>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</si>
  <si>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</si>
  <si>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</si>
  <si>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</si>
  <si>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</si>
  <si>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</si>
  <si>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</si>
  <si>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</si>
  <si>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</si>
  <si>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</si>
  <si>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</si>
  <si>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</si>
  <si>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</si>
  <si>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</si>
  <si>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</si>
  <si>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</si>
  <si>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</si>
  <si>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</si>
  <si>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</si>
  <si>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</si>
  <si>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</si>
  <si>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</si>
  <si>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</si>
  <si>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</si>
  <si>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</si>
  <si>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</si>
  <si>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</si>
  <si>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</si>
  <si>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</si>
  <si>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</si>
  <si>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</si>
  <si>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</si>
  <si>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</si>
  <si>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</si>
  <si>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</si>
  <si>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</si>
  <si>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</si>
  <si>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</si>
  <si>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</si>
  <si>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</si>
  <si>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</si>
  <si>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</si>
  <si>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</si>
  <si>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</si>
  <si>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</si>
  <si>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</si>
  <si>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</si>
  <si>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</si>
  <si>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</si>
  <si>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</si>
  <si>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</si>
  <si>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</si>
  <si>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</si>
  <si>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</si>
  <si>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</si>
  <si>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</si>
  <si>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</si>
  <si>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</si>
  <si>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</si>
  <si>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</si>
  <si>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</si>
  <si>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</si>
  <si>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</si>
  <si>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</si>
  <si>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</si>
  <si>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</si>
  <si>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</si>
  <si>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</si>
  <si>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</si>
  <si>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</si>
  <si>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</si>
  <si>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</si>
  <si>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</si>
  <si>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</si>
  <si>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</si>
  <si>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</si>
  <si>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</si>
  <si>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</si>
  <si>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</si>
  <si>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</si>
  <si>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</si>
  <si>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</si>
  <si>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</si>
  <si>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</si>
  <si>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</si>
  <si>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</si>
  <si>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</si>
  <si>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</si>
  <si>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</si>
  <si>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</si>
  <si>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</si>
  <si>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</si>
  <si>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</si>
  <si>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</si>
  <si>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</si>
  <si>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</si>
  <si>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</si>
  <si>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</si>
  <si>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</si>
  <si>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</si>
  <si>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</si>
  <si>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</si>
  <si>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</si>
  <si>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</si>
  <si>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</si>
  <si>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</si>
  <si>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</si>
  <si>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</si>
  <si>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</si>
  <si>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</si>
  <si>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</si>
  <si>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</si>
  <si>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</si>
  <si>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</si>
  <si>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</si>
  <si>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</si>
  <si>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</si>
  <si>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</si>
  <si>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</si>
  <si>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</si>
  <si>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</si>
  <si>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</si>
  <si>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</si>
  <si>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</si>
  <si>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</si>
  <si>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</si>
  <si>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</si>
  <si>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</si>
  <si>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</si>
  <si>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</si>
  <si>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</si>
  <si>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</si>
  <si>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</si>
  <si>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</si>
  <si>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</si>
  <si>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</si>
  <si>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</si>
  <si>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</si>
  <si>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</si>
  <si>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</si>
  <si>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</si>
  <si>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</si>
  <si>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</si>
  <si>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</si>
  <si>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</si>
  <si>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</si>
  <si>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</si>
  <si>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</si>
  <si>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</si>
  <si>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</si>
  <si>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</si>
  <si>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</si>
  <si>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</si>
  <si>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</si>
  <si>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</si>
  <si>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</si>
  <si>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</si>
  <si>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</si>
  <si>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</si>
  <si>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</si>
  <si>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</si>
  <si>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</si>
  <si>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</si>
  <si>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</si>
  <si>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</si>
  <si>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</si>
  <si>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</si>
  <si>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</si>
  <si>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</si>
  <si>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</si>
  <si>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</si>
  <si>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</si>
  <si>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</si>
  <si>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</si>
  <si>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</si>
  <si>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</si>
  <si>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</si>
  <si>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</si>
  <si>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</si>
  <si>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</si>
  <si>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</si>
  <si>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</si>
  <si>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</si>
  <si>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</si>
  <si>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</si>
  <si>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</si>
  <si>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</si>
  <si>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</si>
  <si>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</si>
  <si>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</si>
  <si>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</si>
  <si>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</si>
  <si>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</si>
  <si>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</si>
  <si>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</si>
  <si>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</si>
  <si>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</si>
  <si>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</si>
  <si>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</si>
  <si>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</si>
  <si>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</si>
  <si>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</si>
  <si>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</si>
  <si>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</si>
  <si>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</si>
  <si>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</si>
  <si>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</si>
  <si>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</si>
  <si>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</si>
  <si>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</si>
  <si>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</si>
  <si>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</si>
  <si>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</si>
  <si>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</si>
  <si>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</si>
  <si>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</si>
  <si>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</si>
  <si>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</si>
  <si>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</si>
  <si>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</si>
  <si>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</si>
  <si>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</si>
  <si>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</si>
  <si>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</si>
  <si>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</si>
  <si>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</si>
  <si>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</si>
  <si>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</si>
  <si>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</si>
  <si>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</si>
  <si>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</si>
  <si>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</si>
  <si>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</si>
  <si>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</si>
  <si>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</si>
  <si>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</si>
  <si>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</si>
  <si>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</si>
  <si>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</si>
  <si>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</si>
  <si>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</si>
  <si>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</si>
  <si>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</si>
  <si>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</si>
  <si>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</si>
  <si>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</si>
  <si>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</si>
  <si>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</si>
  <si>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</si>
  <si>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</si>
  <si>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</si>
  <si>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</si>
  <si>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</si>
  <si>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</si>
  <si>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</si>
  <si>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</si>
  <si>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</si>
  <si>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</si>
  <si>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</si>
  <si>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</si>
  <si>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</si>
  <si>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</si>
  <si>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</si>
  <si>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</si>
  <si>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</si>
  <si>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</si>
  <si>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</si>
  <si>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</si>
  <si>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</si>
  <si>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</si>
  <si>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</si>
  <si>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</si>
  <si>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</si>
  <si>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</si>
  <si>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</si>
  <si>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</si>
  <si>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</si>
  <si>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</si>
  <si>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</si>
  <si>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</si>
  <si>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</si>
  <si>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</si>
  <si>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</si>
  <si>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</si>
  <si>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</si>
  <si>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</si>
  <si>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</si>
  <si>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</si>
  <si>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</si>
  <si>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</si>
  <si>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</si>
  <si>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</si>
  <si>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</si>
  <si>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</si>
  <si>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</si>
  <si>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</si>
  <si>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</si>
  <si>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</si>
  <si>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</si>
  <si>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</si>
  <si>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</si>
  <si>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</si>
  <si>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</si>
  <si>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</si>
  <si>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</si>
  <si>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</si>
  <si>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</si>
  <si>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</si>
  <si>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</si>
  <si>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</si>
  <si>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</si>
  <si>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</si>
  <si>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</si>
  <si>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</si>
  <si>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</si>
  <si>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</si>
  <si>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</si>
  <si>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</si>
  <si>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</si>
  <si>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</si>
  <si>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</si>
  <si>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</si>
  <si>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</si>
  <si>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</si>
  <si>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</si>
  <si>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</si>
  <si>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</si>
  <si>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</si>
  <si>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</si>
  <si>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</si>
  <si>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</si>
  <si>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</si>
  <si>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</si>
  <si>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</si>
  <si>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</si>
  <si>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</si>
  <si>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</si>
  <si>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</si>
  <si>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</si>
  <si>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</si>
  <si>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</si>
  <si>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</si>
  <si>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</si>
  <si>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</si>
  <si>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</si>
  <si>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</si>
  <si>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</si>
  <si>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</si>
  <si>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</si>
  <si>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</si>
  <si>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</si>
  <si>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</si>
  <si>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</si>
  <si>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</si>
  <si>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</si>
  <si>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</si>
  <si>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</si>
  <si>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</si>
  <si>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</si>
  <si>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</si>
  <si>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</si>
  <si>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</si>
  <si>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</si>
  <si>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</si>
  <si>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</si>
  <si>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</si>
  <si>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</si>
  <si>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</si>
  <si>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</si>
  <si>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</si>
  <si>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</si>
  <si>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</si>
  <si>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</si>
  <si>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</si>
  <si>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</si>
  <si>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</si>
  <si>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</si>
  <si>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</si>
  <si>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</si>
  <si>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</si>
  <si>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</si>
  <si>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</si>
  <si>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</si>
  <si>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</si>
  <si>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</si>
  <si>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</si>
  <si>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</si>
  <si>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</si>
  <si>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</si>
  <si>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</si>
  <si>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</si>
  <si>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</si>
  <si>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</si>
  <si>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</si>
  <si>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</si>
  <si>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</si>
  <si>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</si>
  <si>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</si>
  <si>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</si>
  <si>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</si>
  <si>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</si>
  <si>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</si>
  <si>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</si>
  <si>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</si>
  <si>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</si>
  <si>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</si>
  <si>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</si>
  <si>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</si>
  <si>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</si>
  <si>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</si>
  <si>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</si>
  <si>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</si>
  <si>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</si>
  <si>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</si>
  <si>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</si>
  <si>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</si>
  <si>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</si>
  <si>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</si>
  <si>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</si>
  <si>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</si>
  <si>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</si>
  <si>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</si>
  <si>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</si>
  <si>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</si>
  <si>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</si>
  <si>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</si>
  <si>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</si>
  <si>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</si>
  <si>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</si>
  <si>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</si>
  <si>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</si>
  <si>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</si>
  <si>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</si>
  <si>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</si>
  <si>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</si>
  <si>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</si>
  <si>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</si>
  <si>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</si>
  <si>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</si>
  <si>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</si>
  <si>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</si>
  <si>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</si>
  <si>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</si>
  <si>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</si>
  <si>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</si>
  <si>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</si>
  <si>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</si>
  <si>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</si>
  <si>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</si>
  <si>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</si>
  <si>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</si>
  <si>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</si>
  <si>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</si>
  <si>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</si>
  <si>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</si>
  <si>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</si>
  <si>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</si>
  <si>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</si>
  <si>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</si>
  <si>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</si>
  <si>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</si>
  <si>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</si>
  <si>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</si>
  <si>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</si>
  <si>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</si>
  <si>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</si>
  <si>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</si>
  <si>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</si>
  <si>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</si>
  <si>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</si>
  <si>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</si>
  <si>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</si>
  <si>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</si>
  <si>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</si>
  <si>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</si>
  <si>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</si>
  <si>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</si>
  <si>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</si>
  <si>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</si>
  <si>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</si>
  <si>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</si>
  <si>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</si>
  <si>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</si>
  <si>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</si>
  <si>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</si>
  <si>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</si>
  <si>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</si>
  <si>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</si>
  <si>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</si>
  <si>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</si>
  <si>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</si>
  <si>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</si>
  <si>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</si>
  <si>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</si>
  <si>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</si>
  <si>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</si>
  <si>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</si>
  <si>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</si>
  <si>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</si>
  <si>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</si>
  <si>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</si>
  <si>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</si>
  <si>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</si>
  <si>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</si>
  <si>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</si>
  <si>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</si>
  <si>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</si>
  <si>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</si>
  <si>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</si>
  <si>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</si>
  <si>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</si>
  <si>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</si>
  <si>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</si>
  <si>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</si>
  <si>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</si>
  <si>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</si>
  <si>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</si>
  <si>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</si>
  <si>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</si>
  <si>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</si>
  <si>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</si>
  <si>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</si>
  <si>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</si>
  <si>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</si>
  <si>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</si>
  <si>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</si>
  <si>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</si>
  <si>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</si>
  <si>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</si>
  <si>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</si>
  <si>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</si>
  <si>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</si>
  <si>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</si>
  <si>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</si>
  <si>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</si>
  <si>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</si>
  <si>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</si>
  <si>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</si>
  <si>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</si>
  <si>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</si>
  <si>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</si>
  <si>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</si>
  <si>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</si>
  <si>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</si>
  <si>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</si>
  <si>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</si>
  <si>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</si>
  <si>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</si>
  <si>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</si>
  <si>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</si>
  <si>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</si>
  <si>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</si>
  <si>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</si>
  <si>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</si>
  <si>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</si>
  <si>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</si>
  <si>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</si>
  <si>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</si>
  <si>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</si>
  <si>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</si>
  <si>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</si>
  <si>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</si>
  <si>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</si>
  <si>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</si>
  <si>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</si>
  <si>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</si>
  <si>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</si>
  <si>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</si>
  <si>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</si>
  <si>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</si>
  <si>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</si>
  <si>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</si>
  <si>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</si>
  <si>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</si>
  <si>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</si>
  <si>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</si>
  <si>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</si>
  <si>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</si>
  <si>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</si>
  <si>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</si>
  <si>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</si>
  <si>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</si>
  <si>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</si>
  <si>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</si>
  <si>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</si>
  <si>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</si>
  <si>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</si>
  <si>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</si>
  <si>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</si>
  <si>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</si>
  <si>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</si>
  <si>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</si>
  <si>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</si>
  <si>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</si>
  <si>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</si>
  <si>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</si>
  <si>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</si>
  <si>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</si>
  <si>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</si>
  <si>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</si>
  <si>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</si>
  <si>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</si>
  <si>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</si>
  <si>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</si>
  <si>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</si>
  <si>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</si>
  <si>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</si>
  <si>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</si>
  <si>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</si>
  <si>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</si>
  <si>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</si>
  <si>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</si>
  <si>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</si>
  <si>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</si>
  <si>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</si>
  <si>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</si>
  <si>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</si>
  <si>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</si>
  <si>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</si>
  <si>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</si>
  <si>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</si>
  <si>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</si>
  <si>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</si>
  <si>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</si>
  <si>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</si>
  <si>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</si>
  <si>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</si>
  <si>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</si>
  <si>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</si>
  <si>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</si>
  <si>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</si>
  <si>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</si>
  <si>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</si>
  <si>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</si>
  <si>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</si>
  <si>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</si>
  <si>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</si>
  <si>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</si>
  <si>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</si>
  <si>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</si>
  <si>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</si>
  <si>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</si>
  <si>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</si>
  <si>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</si>
  <si>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</si>
  <si>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</si>
  <si>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</si>
  <si>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</si>
  <si>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</si>
  <si>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</si>
  <si>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</si>
  <si>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</si>
  <si>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</si>
  <si>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</si>
  <si>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</si>
  <si>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</si>
  <si>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</si>
  <si>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</si>
  <si>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</si>
  <si>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</si>
  <si>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</si>
  <si>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</si>
  <si>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</si>
  <si>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</si>
  <si>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</si>
  <si>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</si>
  <si>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</si>
  <si>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</si>
  <si>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</si>
  <si>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</si>
  <si>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</si>
  <si>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</si>
  <si>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</si>
  <si>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</si>
  <si>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</si>
  <si>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</si>
  <si>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</si>
  <si>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</si>
  <si>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</si>
  <si>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</si>
  <si>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</si>
  <si>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</si>
  <si>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</si>
  <si>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</si>
  <si>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</si>
  <si>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</si>
  <si>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</si>
  <si>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</si>
  <si>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</si>
  <si>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</si>
  <si>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</si>
  <si>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</si>
  <si>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</si>
  <si>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</si>
  <si>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</si>
  <si>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</si>
  <si>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</si>
  <si>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</si>
  <si>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</si>
  <si>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</si>
  <si>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</si>
  <si>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</si>
  <si>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</si>
  <si>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</si>
  <si>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</si>
  <si>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</si>
  <si>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</si>
  <si>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</si>
  <si>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</si>
  <si>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</si>
  <si>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</si>
  <si>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</si>
  <si>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</si>
  <si>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</si>
  <si>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</si>
  <si>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</si>
  <si>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</si>
  <si>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</si>
  <si>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</si>
  <si>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</si>
  <si>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</si>
  <si>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</si>
  <si>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</si>
  <si>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</si>
  <si>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</si>
  <si>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</si>
  <si>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</si>
  <si>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</si>
  <si>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</si>
  <si>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</si>
  <si>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</si>
  <si>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</si>
  <si>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</si>
  <si>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</si>
  <si>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</si>
  <si>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</si>
  <si>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</si>
  <si>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</si>
  <si>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</si>
  <si>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</si>
  <si>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</si>
  <si>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</si>
  <si>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</si>
  <si>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</si>
  <si>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</si>
  <si>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</si>
  <si>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</si>
  <si>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</si>
  <si>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</si>
  <si>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</si>
  <si>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</si>
  <si>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</si>
  <si>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</si>
  <si>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</si>
  <si>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</si>
  <si>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</si>
  <si>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</si>
  <si>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</si>
  <si>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</si>
  <si>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</si>
  <si>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</si>
  <si>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</si>
  <si>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</si>
  <si>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</si>
  <si>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</si>
  <si>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</si>
  <si>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</si>
  <si>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</si>
  <si>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</si>
  <si>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</si>
  <si>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</si>
  <si>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</si>
  <si>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</si>
  <si>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</si>
  <si>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</si>
  <si>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</si>
  <si>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</si>
  <si>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</si>
  <si>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</si>
  <si>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</si>
  <si>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</si>
  <si>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</si>
  <si>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</si>
  <si>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</si>
  <si>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</si>
  <si>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</si>
  <si>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</si>
  <si>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</si>
  <si>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</si>
  <si>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</si>
  <si>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</si>
  <si>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</si>
  <si>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</si>
  <si>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</si>
  <si>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</si>
  <si>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</si>
  <si>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</si>
  <si>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</si>
  <si>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</si>
  <si>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</si>
  <si>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</si>
  <si>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</si>
  <si>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</si>
  <si>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</si>
  <si>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</si>
  <si>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</si>
  <si>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</si>
  <si>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</si>
  <si>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</si>
  <si>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</si>
  <si>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</si>
  <si>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</si>
  <si>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</si>
  <si>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</si>
  <si>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</si>
  <si>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</si>
  <si>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</si>
  <si>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</si>
  <si>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</si>
  <si>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</si>
  <si>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</si>
  <si>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</si>
  <si>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</si>
  <si>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</si>
  <si>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</si>
  <si>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</si>
  <si>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</si>
  <si>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</si>
  <si>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</si>
  <si>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</si>
  <si>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</si>
  <si>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</si>
  <si>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</si>
  <si>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</si>
  <si>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</si>
  <si>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</si>
  <si>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</si>
  <si>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</si>
  <si>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</si>
  <si>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</si>
  <si>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</si>
  <si>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</si>
  <si>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</si>
  <si>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</si>
  <si>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</si>
  <si>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</si>
  <si>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</si>
  <si>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</si>
  <si>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</si>
  <si>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</si>
  <si>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</si>
  <si>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</si>
  <si>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</si>
  <si>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</si>
  <si>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</si>
  <si>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</si>
  <si>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</si>
  <si>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</si>
  <si>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</si>
  <si>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</si>
  <si>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</si>
  <si>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</si>
  <si>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</si>
  <si>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</si>
  <si>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</si>
  <si>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</si>
  <si>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</si>
  <si>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</si>
  <si>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</si>
  <si>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</si>
  <si>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</si>
  <si>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</si>
  <si>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</si>
  <si>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</si>
  <si>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</si>
  <si>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</si>
  <si>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</si>
  <si>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</si>
  <si>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</si>
  <si>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</si>
  <si>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</si>
  <si>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</si>
  <si>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</si>
  <si>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</si>
  <si>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</si>
  <si>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</si>
  <si>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</si>
  <si>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</si>
  <si>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</si>
  <si>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</si>
  <si>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</si>
  <si>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</si>
  <si>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</si>
  <si>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</si>
  <si>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</si>
  <si>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</si>
  <si>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</si>
  <si>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</si>
  <si>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</si>
  <si>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</si>
  <si>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</si>
  <si>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</si>
  <si>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</si>
  <si>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</si>
  <si>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</si>
  <si>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</si>
  <si>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</si>
  <si>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</si>
  <si>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</si>
  <si>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</si>
  <si>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</si>
  <si>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</si>
  <si>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</si>
  <si>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</si>
  <si>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</si>
  <si>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</si>
  <si>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</si>
  <si>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</si>
  <si>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</si>
  <si>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</si>
  <si>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</si>
  <si>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</si>
  <si>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</si>
  <si>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</si>
  <si>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</si>
  <si>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</si>
  <si>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</si>
  <si>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</si>
  <si>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</si>
  <si>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</si>
  <si>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</si>
  <si>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</si>
  <si>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</si>
  <si>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</si>
  <si>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</si>
  <si>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</si>
  <si>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</si>
  <si>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</si>
  <si>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</si>
  <si>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</si>
  <si>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</si>
  <si>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</si>
  <si>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</si>
  <si>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</si>
  <si>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</si>
  <si>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</si>
  <si>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</si>
  <si>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</si>
  <si>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</si>
  <si>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</si>
  <si>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</si>
  <si>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</si>
  <si>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</si>
  <si>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</si>
  <si>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</si>
  <si>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</si>
  <si>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</si>
  <si>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</si>
  <si>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</si>
  <si>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</si>
  <si>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</si>
  <si>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</si>
  <si>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</si>
  <si>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</si>
  <si>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</si>
  <si>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</si>
  <si>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</si>
  <si>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</si>
  <si>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</si>
  <si>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</si>
  <si>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</si>
  <si>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</si>
  <si>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</si>
  <si>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</si>
  <si>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</si>
  <si>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</si>
  <si>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</si>
  <si>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</si>
  <si>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</si>
  <si>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</si>
  <si>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</si>
  <si>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</si>
  <si>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</si>
  <si>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</si>
  <si>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</si>
  <si>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</si>
  <si>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</si>
  <si>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</si>
  <si>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</si>
  <si>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</si>
  <si>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</si>
  <si>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</si>
  <si>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</si>
  <si>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</si>
  <si>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</si>
  <si>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</si>
  <si>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</si>
  <si>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</si>
  <si>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</si>
  <si>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</si>
  <si>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</si>
  <si>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</si>
  <si>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</si>
  <si>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</si>
  <si>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</si>
  <si>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</si>
  <si>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</si>
  <si>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</si>
  <si>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</si>
  <si>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</si>
  <si>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</si>
  <si>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</si>
  <si>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</si>
  <si>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</si>
  <si>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</si>
  <si>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</si>
  <si>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</si>
  <si>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</si>
  <si>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</si>
  <si>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</si>
  <si>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</si>
  <si>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</si>
  <si>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</si>
  <si>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</si>
  <si>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</si>
  <si>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</si>
  <si>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</si>
  <si>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</si>
  <si>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</si>
  <si>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</si>
  <si>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</si>
  <si>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</si>
  <si>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</si>
  <si>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</si>
  <si>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</si>
  <si>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</si>
  <si>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</si>
  <si>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</si>
  <si>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</si>
  <si>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</si>
  <si>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</si>
  <si>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</si>
  <si>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</si>
  <si>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</si>
  <si>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</si>
  <si>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</si>
  <si>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</si>
  <si>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</si>
  <si>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</si>
  <si>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</si>
  <si>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</si>
  <si>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</si>
  <si>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</si>
  <si>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</si>
  <si>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</si>
  <si>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</si>
  <si>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</si>
  <si>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</si>
  <si>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</si>
  <si>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</si>
  <si>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</si>
  <si>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</si>
  <si>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</si>
  <si>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</si>
  <si>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</si>
  <si>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</si>
  <si>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</si>
  <si>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</si>
  <si>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</si>
  <si>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</si>
  <si>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</si>
  <si>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</si>
  <si>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</si>
  <si>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</si>
  <si>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</si>
  <si>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</si>
  <si>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</si>
  <si>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</si>
  <si>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</si>
  <si>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</si>
  <si>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</si>
  <si>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</si>
  <si>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</si>
  <si>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</si>
  <si>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</si>
  <si>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</si>
  <si>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</si>
  <si>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</si>
  <si>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</si>
  <si>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</si>
  <si>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</si>
  <si>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</si>
  <si>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</si>
  <si>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</si>
  <si>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</si>
  <si>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</si>
  <si>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</si>
  <si>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</si>
  <si>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</si>
  <si>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</si>
  <si>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</si>
  <si>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</si>
  <si>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</si>
  <si>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</si>
  <si>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</si>
  <si>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</si>
  <si>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</si>
  <si>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</si>
  <si>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</si>
  <si>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</si>
  <si>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</si>
  <si>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</si>
  <si>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</si>
  <si>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</si>
  <si>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</si>
  <si>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</si>
  <si>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</si>
  <si>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</si>
  <si>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</si>
  <si>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</si>
  <si>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</si>
  <si>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</si>
  <si>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</si>
  <si>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</si>
  <si>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</si>
  <si>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</si>
  <si>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</si>
  <si>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</si>
  <si>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</si>
  <si>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</si>
  <si>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</si>
  <si>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</si>
  <si>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</si>
  <si>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</si>
  <si>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</si>
  <si>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</si>
  <si>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</si>
  <si>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</si>
  <si>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</si>
  <si>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</si>
  <si>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</si>
  <si>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</si>
  <si>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</si>
  <si>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</si>
  <si>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</si>
  <si>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</si>
  <si>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</si>
  <si>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</si>
  <si>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</si>
  <si>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</si>
  <si>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</si>
  <si>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</si>
  <si>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</si>
  <si>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</si>
  <si>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</si>
  <si>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</si>
  <si>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</si>
  <si>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</si>
  <si>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</si>
  <si>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</si>
  <si>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</si>
  <si>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</si>
  <si>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</si>
  <si>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</si>
  <si>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</si>
  <si>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</si>
  <si>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</si>
  <si>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</si>
  <si>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</si>
  <si>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</si>
  <si>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</si>
  <si>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</si>
  <si>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</si>
  <si>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</si>
  <si>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</si>
  <si>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</si>
  <si>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</si>
  <si>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</si>
  <si>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</si>
  <si>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</si>
  <si>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</si>
  <si>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</si>
  <si>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</si>
  <si>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</si>
  <si>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</si>
  <si>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</si>
  <si>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</si>
  <si>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</si>
  <si>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</si>
  <si>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</si>
  <si>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</si>
  <si>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</si>
  <si>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</si>
  <si>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</si>
  <si>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</si>
  <si>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</si>
  <si>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</si>
  <si>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</si>
  <si>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</si>
  <si>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</si>
  <si>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</si>
  <si>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</si>
  <si>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</si>
  <si>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</si>
  <si>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</si>
  <si>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</si>
  <si>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</si>
  <si>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</si>
  <si>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</si>
  <si>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</si>
  <si>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</si>
  <si>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</si>
  <si>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</si>
  <si>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</si>
  <si>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</si>
  <si>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</si>
  <si>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</si>
  <si>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</si>
  <si>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</si>
  <si>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</si>
  <si>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</si>
  <si>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</si>
  <si>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</si>
  <si>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</si>
  <si>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</si>
  <si>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</si>
  <si>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</si>
  <si>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</si>
  <si>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</si>
  <si>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</si>
  <si>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</si>
  <si>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</si>
  <si>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</si>
  <si>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</si>
  <si>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</si>
  <si>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</si>
  <si>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</si>
  <si>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</si>
  <si>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</si>
  <si>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</si>
  <si>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</si>
  <si>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</si>
  <si>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</si>
  <si>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</si>
  <si>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</si>
  <si>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</si>
  <si>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</si>
  <si>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</si>
  <si>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</si>
  <si>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</si>
  <si>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</si>
  <si>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</si>
  <si>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</si>
  <si>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</si>
  <si>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</si>
  <si>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</si>
  <si>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</si>
  <si>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</si>
  <si>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</si>
  <si>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</si>
  <si>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</si>
  <si>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</si>
  <si>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</si>
  <si>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</si>
  <si>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</si>
  <si>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</si>
  <si>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</si>
  <si>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</si>
  <si>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</si>
  <si>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</si>
  <si>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</si>
  <si>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</si>
  <si>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</si>
  <si>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</si>
  <si>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</si>
  <si>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</si>
  <si>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</si>
  <si>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</si>
  <si>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</si>
  <si>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</si>
  <si>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</si>
  <si>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</si>
  <si>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</si>
  <si>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</si>
  <si>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</si>
  <si>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</si>
  <si>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</si>
  <si>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</si>
  <si>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</si>
  <si>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</si>
  <si>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</si>
  <si>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</si>
  <si>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</si>
  <si>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</si>
  <si>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</si>
  <si>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</si>
  <si>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</si>
  <si>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</si>
  <si>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</si>
  <si>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</si>
  <si>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</si>
  <si>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</si>
  <si>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</si>
  <si>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</si>
  <si>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</si>
  <si>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</si>
  <si>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</si>
  <si>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</si>
  <si>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</si>
  <si>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</si>
  <si>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</si>
  <si>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</si>
  <si>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</si>
  <si>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</si>
  <si>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</si>
  <si>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</si>
  <si>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</si>
  <si>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</si>
  <si>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</si>
  <si>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</si>
  <si>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</si>
  <si>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</si>
  <si>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</si>
  <si>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</si>
  <si>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</si>
  <si>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</si>
  <si>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</si>
  <si>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</si>
  <si>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</si>
  <si>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</si>
  <si>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</si>
  <si>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</si>
  <si>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</si>
  <si>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</si>
  <si>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</si>
  <si>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</si>
  <si>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</si>
  <si>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</si>
  <si>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</si>
  <si>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</si>
  <si>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</si>
  <si>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</si>
  <si>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</si>
  <si>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</si>
  <si>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</si>
  <si>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</si>
  <si>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</si>
  <si>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</si>
  <si>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</si>
  <si>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</si>
  <si>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</si>
  <si>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</si>
  <si>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</si>
  <si>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</si>
  <si>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</si>
  <si>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</si>
  <si>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</si>
  <si>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</si>
  <si>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</si>
  <si>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</si>
  <si>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</si>
  <si>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</si>
  <si>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</si>
  <si>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</si>
  <si>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</si>
  <si>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</si>
  <si>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</si>
  <si>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</si>
  <si>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</si>
  <si>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</si>
  <si>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</si>
  <si>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</si>
  <si>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</si>
  <si>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</si>
  <si>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</si>
  <si>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</si>
  <si>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</si>
  <si>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</si>
  <si>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</si>
  <si>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</si>
  <si>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</si>
  <si>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</si>
  <si>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</si>
  <si>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</si>
  <si>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</si>
  <si>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</si>
  <si>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</si>
  <si>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</si>
  <si>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</si>
  <si>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</si>
  <si>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</si>
  <si>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</si>
  <si>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</si>
  <si>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</si>
  <si>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</si>
  <si>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</si>
  <si>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</si>
  <si>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</si>
  <si>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</si>
  <si>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</si>
  <si>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</si>
  <si>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</si>
  <si>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</si>
  <si>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</si>
  <si>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</si>
  <si>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</si>
  <si>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</si>
  <si>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</si>
  <si>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</si>
  <si>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</si>
  <si>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</si>
  <si>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</si>
  <si>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</si>
  <si>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</si>
  <si>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</si>
  <si>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</si>
  <si>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</si>
  <si>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</si>
  <si>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</si>
  <si>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</si>
  <si>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</si>
  <si>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</si>
  <si>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</si>
  <si>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</si>
  <si>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</si>
  <si>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</si>
  <si>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</si>
  <si>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</si>
  <si>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</si>
  <si>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</si>
  <si>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</si>
  <si>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</si>
  <si>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</si>
  <si>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</si>
  <si>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</si>
  <si>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</si>
  <si>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</si>
  <si>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</si>
  <si>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</si>
  <si>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</si>
  <si>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</si>
  <si>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</si>
  <si>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</si>
  <si>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</si>
  <si>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</si>
  <si>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</si>
  <si>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</si>
  <si>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</si>
  <si>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</si>
  <si>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</si>
  <si>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</si>
  <si>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</si>
  <si>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</si>
  <si>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</si>
  <si>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</si>
  <si>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</si>
  <si>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</si>
  <si>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</si>
  <si>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</si>
  <si>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</si>
  <si>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</si>
  <si>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</si>
  <si>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</si>
  <si>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</si>
  <si>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</si>
  <si>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</si>
  <si>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</si>
  <si>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</si>
  <si>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</si>
  <si>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</si>
  <si>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</si>
  <si>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</si>
  <si>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</si>
  <si>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</si>
  <si>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</si>
  <si>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</si>
  <si>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</si>
  <si>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</si>
  <si>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</si>
  <si>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</si>
  <si>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</si>
  <si>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</si>
  <si>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</si>
  <si>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</si>
  <si>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</si>
  <si>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</si>
  <si>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</si>
  <si>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</si>
  <si>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</si>
  <si>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</si>
  <si>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</si>
  <si>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</si>
  <si>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</si>
  <si>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</si>
  <si>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</si>
  <si>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</si>
  <si>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</si>
  <si>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</si>
  <si>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</si>
  <si>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</si>
  <si>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</si>
  <si>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</si>
  <si>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</si>
  <si>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</si>
  <si>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</si>
  <si>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</si>
  <si>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</si>
  <si>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</si>
  <si>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</si>
  <si>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</si>
  <si>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</si>
  <si>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</si>
  <si>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</si>
  <si>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</si>
  <si>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</si>
  <si>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</si>
  <si>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</si>
  <si>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</si>
  <si>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</si>
  <si>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</si>
  <si>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</si>
  <si>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</si>
  <si>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</si>
  <si>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</si>
  <si>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</si>
  <si>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</si>
  <si>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</si>
  <si>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</si>
  <si>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</si>
  <si>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</si>
  <si>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</si>
  <si>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</si>
  <si>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</si>
  <si>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</si>
  <si>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</si>
  <si>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</si>
  <si>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</si>
  <si>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</si>
  <si>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</si>
  <si>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</si>
  <si>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</si>
  <si>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</si>
  <si>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</si>
  <si>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</si>
  <si>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</si>
  <si>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</si>
  <si>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</si>
  <si>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</si>
  <si>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</si>
  <si>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</si>
  <si>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</si>
  <si>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</si>
  <si>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</si>
  <si>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</si>
  <si>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</si>
  <si>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</si>
  <si>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</si>
  <si>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</si>
  <si>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</si>
  <si>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</si>
  <si>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</si>
  <si>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</si>
  <si>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</si>
  <si>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</si>
  <si>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</si>
  <si>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</si>
  <si>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</si>
  <si>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</si>
  <si>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</si>
  <si>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</si>
  <si>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</si>
  <si>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</si>
  <si>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</si>
  <si>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</si>
  <si>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</si>
  <si>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</si>
  <si>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</si>
  <si>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</si>
  <si>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</si>
  <si>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</si>
  <si>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</si>
  <si>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</si>
  <si>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</si>
  <si>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</si>
  <si>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</si>
  <si>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</si>
  <si>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</si>
  <si>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</si>
  <si>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</si>
  <si>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</si>
  <si>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</si>
  <si>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</si>
  <si>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</si>
  <si>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</si>
  <si>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</si>
  <si>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</si>
  <si>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</si>
  <si>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</si>
  <si>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</si>
  <si>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</si>
  <si>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</si>
  <si>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</si>
  <si>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</si>
  <si>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</si>
  <si>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</si>
  <si>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</si>
  <si>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</si>
  <si>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</si>
  <si>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</si>
  <si>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</si>
  <si>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</si>
  <si>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</si>
  <si>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</si>
  <si>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</si>
  <si>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</si>
  <si>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</si>
  <si>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</si>
  <si>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</si>
  <si>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</si>
  <si>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</si>
  <si>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</si>
  <si>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</si>
  <si>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</si>
  <si>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</si>
  <si>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</si>
  <si>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</si>
  <si>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</si>
  <si>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</si>
  <si>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</si>
  <si>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</si>
  <si>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</si>
  <si>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</si>
  <si>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</si>
  <si>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</si>
  <si>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</si>
  <si>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</si>
  <si>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</si>
  <si>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</si>
  <si>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</si>
  <si>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</si>
  <si>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</si>
  <si>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</si>
  <si>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</si>
  <si>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</si>
  <si>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</si>
  <si>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</si>
  <si>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</si>
  <si>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</si>
  <si>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</si>
  <si>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</si>
  <si>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</si>
  <si>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</si>
  <si>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</si>
  <si>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</si>
  <si>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</si>
  <si>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</si>
  <si>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</si>
  <si>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</si>
  <si>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</si>
  <si>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</si>
  <si>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</si>
  <si>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</si>
  <si>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</si>
  <si>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</si>
  <si>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</si>
  <si>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</si>
  <si>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</si>
  <si>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</si>
  <si>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</si>
  <si>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</si>
  <si>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</si>
  <si>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</si>
  <si>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</si>
  <si>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</si>
  <si>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</si>
  <si>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</si>
  <si>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</si>
  <si>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</si>
  <si>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</si>
  <si>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</si>
  <si>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</si>
  <si>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</si>
  <si>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</si>
  <si>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</si>
  <si>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</si>
  <si>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</si>
  <si>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</si>
  <si>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</si>
  <si>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</si>
  <si>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</si>
  <si>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</si>
  <si>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</si>
  <si>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</si>
  <si>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</si>
  <si>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</si>
  <si>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</si>
  <si>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</si>
  <si>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</si>
  <si>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</si>
  <si>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</si>
  <si>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</si>
  <si>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</si>
  <si>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</si>
  <si>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</si>
  <si>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</si>
  <si>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</si>
  <si>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</si>
  <si>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</si>
  <si>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</si>
  <si>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</si>
  <si>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</si>
  <si>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</si>
  <si>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</si>
  <si>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</si>
  <si>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</si>
  <si>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</si>
  <si>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</si>
  <si>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</si>
  <si>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</si>
  <si>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</si>
  <si>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</si>
  <si>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</si>
  <si>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</si>
  <si>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</si>
  <si>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</si>
  <si>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</si>
  <si>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</si>
  <si>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</si>
  <si>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</si>
  <si>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</si>
  <si>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</si>
  <si>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</si>
  <si>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</si>
  <si>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</si>
  <si>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</si>
  <si>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</si>
  <si>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</si>
  <si>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</si>
  <si>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</si>
  <si>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</si>
  <si>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</si>
  <si>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</si>
  <si>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</si>
  <si>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</si>
  <si>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</si>
  <si>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</si>
  <si>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</si>
  <si>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</si>
  <si>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</si>
  <si>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</si>
  <si>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</si>
  <si>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</si>
  <si>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</si>
  <si>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</si>
  <si>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</si>
  <si>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</si>
  <si>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</si>
  <si>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</si>
  <si>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</si>
  <si>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</si>
  <si>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</si>
  <si>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</si>
  <si>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</si>
  <si>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</si>
  <si>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</si>
  <si>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</si>
  <si>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</si>
  <si>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</si>
  <si>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</si>
  <si>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</si>
  <si>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</si>
  <si>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</si>
  <si>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</si>
  <si>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</si>
  <si>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</si>
  <si>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</si>
  <si>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</si>
  <si>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</si>
  <si>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</si>
  <si>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</si>
  <si>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</si>
  <si>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</si>
  <si>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</si>
  <si>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</si>
  <si>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</si>
  <si>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</si>
  <si>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</si>
  <si>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</si>
  <si>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</si>
  <si>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</si>
  <si>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</si>
  <si>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</si>
  <si>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</si>
  <si>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</si>
  <si>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</si>
  <si>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</si>
  <si>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</si>
  <si>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</si>
  <si>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</si>
  <si>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</si>
  <si>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</si>
  <si>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</si>
  <si>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</si>
  <si>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</si>
  <si>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</si>
  <si>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</si>
  <si>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</si>
  <si>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</si>
  <si>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</si>
  <si>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</si>
  <si>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</si>
  <si>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</si>
  <si>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</si>
  <si>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</si>
  <si>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</si>
  <si>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</si>
  <si>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</si>
  <si>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</si>
  <si>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</si>
  <si>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</si>
  <si>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</si>
  <si>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</si>
  <si>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</si>
  <si>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</si>
  <si>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</si>
  <si>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</si>
  <si>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</si>
  <si>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</si>
  <si>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</si>
  <si>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</si>
  <si>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</si>
  <si>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</si>
  <si>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</si>
  <si>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</si>
  <si>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</si>
  <si>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</si>
  <si>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</si>
  <si>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</si>
  <si>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</si>
  <si>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</si>
  <si>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</si>
  <si>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</si>
  <si>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</si>
  <si>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</si>
  <si>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</si>
  <si>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</si>
  <si>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</si>
  <si>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</si>
  <si>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</si>
  <si>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</si>
  <si>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</si>
  <si>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</si>
  <si>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</si>
  <si>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</si>
  <si>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</si>
  <si>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</si>
  <si>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</si>
  <si>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</si>
  <si>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</si>
  <si>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</si>
  <si>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</si>
  <si>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</si>
  <si>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</si>
  <si>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</si>
  <si>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</si>
  <si>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</si>
  <si>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</si>
  <si>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</si>
  <si>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</si>
  <si>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</si>
  <si>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</si>
  <si>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</si>
  <si>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</si>
  <si>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</si>
  <si>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</si>
  <si>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</si>
  <si>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</si>
  <si>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</si>
  <si>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</si>
  <si>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</si>
  <si>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</si>
  <si>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</si>
  <si>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</si>
  <si>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</si>
  <si>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</si>
  <si>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</si>
  <si>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</si>
  <si>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</si>
  <si>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</si>
  <si>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</si>
  <si>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</si>
  <si>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</si>
  <si>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</si>
  <si>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</si>
  <si>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</si>
  <si>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</si>
  <si>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</si>
  <si>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</si>
  <si>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</si>
  <si>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</si>
  <si>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</si>
  <si>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</si>
  <si>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</si>
  <si>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</si>
  <si>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</si>
  <si>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</si>
  <si>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</si>
  <si>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</si>
  <si>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</si>
  <si>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</si>
  <si>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</si>
  <si>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</si>
  <si>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</si>
  <si>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</si>
  <si>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</si>
  <si>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</si>
  <si>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</si>
  <si>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</si>
  <si>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</si>
  <si>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</si>
  <si>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</si>
  <si>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</si>
  <si>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</si>
  <si>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</si>
  <si>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</si>
  <si>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</si>
  <si>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</si>
  <si>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</si>
  <si>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</si>
  <si>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</si>
  <si>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</si>
  <si>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</si>
  <si>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</si>
  <si>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</si>
  <si>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</si>
  <si>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</si>
  <si>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</si>
  <si>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</si>
  <si>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</si>
  <si>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</si>
  <si>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</si>
  <si>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</si>
  <si>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</si>
  <si>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</si>
  <si>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</si>
  <si>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</si>
  <si>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</si>
  <si>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</si>
  <si>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</si>
  <si>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</si>
  <si>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</si>
  <si>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</si>
  <si>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</si>
  <si>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</si>
  <si>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</si>
  <si>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</si>
  <si>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</si>
  <si>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</si>
  <si>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</si>
  <si>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</si>
  <si>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</si>
  <si>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</si>
  <si>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</si>
  <si>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</si>
  <si>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</si>
  <si>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</si>
  <si>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</si>
  <si>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</si>
  <si>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</si>
  <si>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</si>
  <si>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</si>
  <si>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</si>
  <si>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</si>
  <si>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</si>
  <si>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</si>
  <si>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</si>
  <si>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</si>
  <si>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</si>
  <si>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</si>
  <si>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</si>
  <si>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</si>
  <si>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</si>
  <si>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</si>
  <si>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</si>
  <si>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</si>
  <si>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</si>
  <si>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</si>
  <si>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</si>
  <si>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</si>
  <si>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</si>
  <si>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</si>
  <si>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</si>
  <si>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</si>
  <si>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</si>
  <si>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</si>
  <si>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</si>
  <si>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</si>
  <si>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</si>
  <si>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</si>
  <si>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</si>
  <si>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</si>
  <si>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</si>
  <si>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</si>
  <si>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</si>
  <si>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</si>
  <si>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</si>
  <si>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</si>
  <si>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</si>
  <si>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</si>
  <si>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</si>
  <si>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</si>
  <si>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</si>
  <si>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</si>
  <si>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</si>
  <si>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</si>
  <si>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</si>
  <si>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</si>
  <si>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</si>
  <si>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</si>
  <si>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</si>
  <si>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</si>
  <si>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</si>
  <si>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</si>
  <si>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</si>
  <si>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</si>
  <si>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</si>
  <si>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</si>
  <si>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</si>
  <si>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</si>
  <si>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</si>
  <si>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</si>
  <si>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</si>
  <si>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</si>
  <si>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</si>
  <si>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</si>
  <si>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</si>
  <si>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</si>
  <si>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</si>
  <si>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</si>
  <si>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</si>
  <si>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</si>
  <si>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</si>
  <si>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</si>
  <si>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</si>
  <si>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</si>
  <si>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</si>
  <si>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</si>
  <si>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</si>
  <si>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</si>
  <si>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</si>
  <si>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</si>
  <si>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</si>
  <si>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</si>
  <si>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</si>
  <si>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</si>
  <si>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</si>
  <si>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</si>
  <si>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</si>
  <si>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</si>
  <si>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</si>
  <si>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</si>
  <si>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</si>
  <si>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</si>
  <si>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</si>
  <si>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</si>
  <si>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</si>
  <si>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</si>
  <si>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</si>
  <si>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</si>
  <si>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</si>
  <si>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</si>
  <si>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</si>
  <si>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</si>
  <si>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</si>
  <si>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</si>
  <si>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</si>
  <si>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</si>
  <si>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</si>
  <si>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</si>
  <si>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</si>
  <si>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</si>
  <si>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</si>
  <si>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</si>
  <si>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</si>
  <si>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</si>
  <si>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</si>
  <si>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</si>
  <si>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</si>
  <si>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</si>
  <si>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</si>
  <si>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</si>
  <si>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</si>
  <si>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</si>
  <si>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</si>
  <si>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</si>
  <si>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</si>
  <si>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</si>
  <si>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</si>
  <si>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</si>
  <si>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</si>
  <si>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</si>
  <si>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</si>
  <si>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</si>
  <si>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</si>
  <si>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</si>
  <si>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</si>
  <si>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</si>
  <si>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</si>
  <si>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</si>
  <si>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</si>
  <si>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</si>
  <si>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</si>
  <si>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</si>
  <si>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</si>
  <si>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</si>
  <si>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</si>
  <si>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</si>
  <si>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</si>
  <si>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</si>
  <si>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</si>
  <si>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</si>
  <si>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</si>
  <si>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</si>
  <si>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</si>
  <si>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</si>
  <si>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</si>
  <si>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</si>
  <si>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</si>
  <si>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</si>
  <si>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</si>
  <si>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</si>
  <si>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</si>
  <si>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</si>
  <si>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</si>
  <si>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</si>
  <si>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</si>
  <si>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</si>
  <si>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</si>
  <si>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</si>
  <si>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</si>
  <si>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</si>
  <si>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</si>
  <si>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</si>
  <si>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</si>
  <si>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</si>
  <si>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</si>
  <si>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</si>
  <si>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</si>
  <si>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</si>
  <si>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</si>
  <si>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</si>
  <si>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</si>
  <si>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</si>
  <si>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</si>
  <si>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</si>
  <si>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</si>
  <si>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</si>
  <si>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</si>
  <si>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</si>
  <si>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</si>
  <si>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</si>
  <si>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</si>
  <si>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</si>
  <si>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</si>
  <si>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</si>
  <si>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</si>
  <si>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</si>
  <si>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</si>
  <si>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</si>
  <si>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</si>
  <si>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</si>
  <si>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</si>
  <si>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</si>
  <si>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</si>
  <si>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</si>
  <si>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</si>
  <si>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</si>
  <si>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</si>
  <si>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</si>
  <si>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</si>
  <si>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</si>
  <si>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</si>
  <si>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</si>
  <si>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</si>
  <si>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</si>
  <si>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</si>
  <si>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</si>
  <si>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</si>
  <si>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</si>
  <si>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</si>
  <si>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</si>
  <si>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</si>
  <si>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</si>
  <si>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</si>
  <si>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</si>
  <si>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</si>
  <si>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</si>
  <si>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</si>
  <si>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</si>
  <si>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</si>
  <si>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</si>
  <si>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</si>
  <si>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</si>
  <si>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</si>
  <si>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</si>
  <si>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</si>
  <si>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</si>
  <si>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</si>
  <si>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</si>
  <si>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</si>
  <si>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</si>
  <si>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</si>
  <si>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</si>
  <si>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</si>
  <si>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</si>
  <si>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</si>
  <si>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</si>
  <si>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</si>
  <si>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</si>
  <si>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</si>
  <si>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</si>
  <si>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</si>
  <si>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</si>
  <si>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</si>
  <si>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</si>
  <si>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</si>
  <si>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</si>
  <si>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</si>
  <si>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</si>
  <si>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</si>
  <si>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</si>
  <si>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</si>
  <si>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</si>
  <si>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</si>
  <si>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</si>
  <si>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</si>
  <si>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</si>
  <si>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</si>
  <si>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</si>
  <si>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</si>
  <si>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</si>
  <si>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</si>
  <si>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</si>
  <si>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</si>
  <si>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</si>
  <si>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</si>
  <si>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</si>
  <si>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</si>
  <si>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</si>
  <si>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</si>
  <si>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</si>
  <si>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</si>
  <si>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</si>
  <si>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</si>
  <si>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</si>
  <si>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</si>
  <si>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</si>
  <si>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</si>
  <si>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</si>
  <si>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</si>
  <si>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</si>
  <si>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</si>
  <si>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</si>
  <si>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</si>
  <si>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</si>
  <si>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</si>
  <si>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</si>
  <si>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</si>
  <si>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</si>
  <si>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</si>
  <si>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</si>
  <si>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</si>
  <si>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</si>
  <si>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</si>
  <si>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</si>
  <si>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</si>
  <si>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</si>
  <si>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</si>
  <si>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</si>
  <si>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</si>
  <si>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</si>
  <si>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</si>
  <si>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</si>
  <si>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</si>
  <si>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</si>
  <si>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</si>
  <si>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</si>
  <si>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</si>
  <si>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</si>
  <si>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</si>
  <si>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</si>
  <si>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</si>
  <si>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</si>
  <si>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</si>
  <si>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</si>
  <si>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</si>
  <si>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</si>
  <si>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</si>
  <si>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</si>
  <si>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</si>
  <si>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</si>
  <si>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</si>
  <si>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</si>
  <si>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</si>
  <si>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</si>
  <si>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</si>
  <si>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</si>
  <si>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</si>
  <si>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</si>
  <si>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</si>
  <si>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</si>
  <si>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</si>
  <si>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</si>
  <si>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</si>
  <si>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</si>
  <si>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</si>
  <si>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</si>
  <si>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</si>
  <si>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</si>
  <si>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</si>
  <si>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</si>
  <si>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</si>
  <si>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</si>
  <si>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</si>
  <si>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</si>
  <si>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</si>
  <si>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</si>
  <si>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</si>
  <si>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</si>
  <si>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</si>
  <si>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</si>
  <si>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</si>
  <si>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</si>
  <si>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</si>
  <si>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</si>
  <si>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</si>
  <si>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</si>
  <si>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</si>
  <si>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</si>
  <si>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</si>
  <si>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</si>
  <si>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</si>
  <si>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</si>
  <si>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</si>
  <si>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</si>
  <si>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</si>
  <si>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</si>
  <si>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</si>
  <si>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</si>
  <si>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</si>
  <si>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</si>
  <si>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</si>
  <si>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</si>
  <si>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</si>
  <si>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</si>
  <si>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</si>
  <si>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</si>
  <si>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</si>
  <si>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</si>
  <si>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</si>
  <si>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</si>
  <si>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</si>
  <si>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</si>
  <si>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</si>
  <si>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</si>
  <si>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</si>
  <si>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</si>
  <si>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</si>
  <si>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</si>
  <si>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</si>
  <si>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</si>
  <si>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</si>
  <si>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</si>
  <si>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</si>
  <si>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</si>
  <si>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</si>
  <si>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</si>
  <si>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</si>
  <si>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</si>
  <si>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</si>
  <si>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</si>
  <si>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</si>
  <si>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</si>
  <si>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</si>
  <si>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</si>
  <si>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</si>
  <si>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</si>
  <si>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</si>
  <si>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</si>
  <si>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</si>
  <si>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</si>
  <si>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</si>
  <si>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</si>
  <si>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</si>
  <si>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</si>
  <si>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</si>
  <si>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</si>
  <si>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</si>
  <si>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</si>
  <si>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</si>
  <si>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</si>
  <si>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</si>
  <si>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</si>
  <si>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</si>
  <si>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</si>
  <si>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</si>
  <si>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</si>
  <si>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</si>
  <si>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</si>
  <si>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</si>
  <si>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</si>
  <si>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</si>
  <si>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</si>
  <si>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</si>
  <si>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</si>
  <si>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</si>
  <si>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</si>
  <si>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</si>
  <si>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</si>
  <si>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</si>
  <si>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</si>
  <si>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</si>
  <si>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</si>
  <si>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</si>
  <si>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</si>
  <si>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</si>
  <si>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</si>
  <si>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</si>
  <si>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</si>
  <si>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</si>
  <si>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</si>
  <si>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</si>
  <si>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</si>
  <si>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</si>
  <si>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</si>
  <si>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</si>
  <si>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</si>
  <si>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</si>
  <si>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</si>
  <si>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</si>
  <si>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</si>
  <si>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</si>
  <si>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</si>
  <si>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</si>
  <si>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</si>
  <si>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</si>
  <si>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</si>
  <si>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</si>
  <si>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</si>
  <si>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</si>
  <si>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</si>
  <si>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</si>
  <si>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</si>
  <si>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</si>
  <si>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</si>
  <si>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</si>
  <si>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</si>
  <si>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</si>
  <si>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</si>
  <si>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</si>
  <si>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</si>
  <si>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</si>
  <si>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</si>
  <si>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</si>
  <si>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</si>
  <si>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</si>
  <si>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</si>
  <si>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</si>
  <si>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</si>
  <si>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</si>
  <si>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</si>
  <si>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</si>
  <si>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</si>
  <si>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</si>
  <si>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</si>
  <si>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</si>
  <si>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</si>
  <si>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</si>
  <si>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</si>
  <si>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</si>
  <si>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</si>
  <si>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</si>
  <si>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</si>
  <si>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</si>
  <si>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</si>
  <si>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</si>
  <si>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</si>
  <si>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</si>
  <si>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</si>
  <si>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</si>
  <si>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</si>
  <si>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</si>
  <si>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</si>
  <si>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</si>
  <si>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</si>
  <si>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</si>
  <si>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</si>
  <si>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</si>
  <si>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</si>
  <si>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</si>
  <si>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</si>
  <si>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</si>
  <si>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</si>
  <si>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</si>
  <si>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</si>
  <si>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</si>
  <si>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</si>
  <si>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</si>
  <si>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</si>
  <si>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</si>
  <si>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</si>
  <si>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</si>
  <si>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</si>
  <si>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</si>
  <si>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</si>
  <si>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</si>
  <si>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</si>
  <si>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</si>
  <si>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</si>
  <si>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</si>
  <si>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</si>
  <si>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</si>
  <si>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</si>
  <si>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</si>
  <si>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</si>
  <si>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</si>
  <si>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</si>
  <si>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</si>
  <si>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</si>
  <si>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</si>
  <si>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</si>
  <si>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</si>
  <si>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</si>
  <si>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</si>
  <si>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</si>
  <si>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</si>
  <si>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</si>
  <si>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</si>
  <si>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</si>
  <si>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</si>
  <si>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</si>
  <si>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</si>
  <si>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</si>
  <si>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</si>
  <si>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</si>
  <si>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</si>
  <si>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</si>
  <si>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</si>
  <si>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</si>
  <si>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</si>
  <si>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</si>
  <si>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</si>
  <si>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</si>
  <si>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</si>
  <si>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</si>
  <si>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</si>
  <si>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</si>
  <si>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</si>
  <si>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</si>
  <si>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</si>
  <si>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</si>
  <si>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</si>
  <si>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</si>
  <si>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</si>
  <si>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</si>
  <si>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</si>
  <si>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</si>
  <si>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</si>
  <si>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</si>
  <si>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</si>
  <si>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</si>
  <si>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</si>
  <si>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</si>
  <si>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</si>
  <si>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</si>
  <si>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</si>
  <si>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</si>
  <si>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</si>
  <si>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</si>
  <si>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</si>
  <si>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</si>
  <si>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</si>
  <si>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</si>
  <si>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</si>
  <si>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</si>
  <si>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</si>
  <si>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</si>
  <si>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</si>
  <si>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</si>
  <si>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</si>
  <si>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</si>
  <si>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</si>
  <si>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</si>
  <si>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</si>
  <si>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</si>
  <si>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</si>
  <si>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</si>
  <si>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</si>
  <si>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</si>
  <si>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</si>
  <si>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</si>
  <si>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</si>
  <si>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</si>
  <si>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</si>
  <si>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</si>
  <si>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</si>
  <si>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</si>
  <si>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</si>
  <si>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</si>
  <si>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</si>
  <si>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</si>
  <si>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</si>
  <si>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</si>
  <si>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</si>
  <si>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</si>
  <si>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</si>
  <si>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</si>
  <si>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</si>
  <si>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</si>
  <si>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</si>
  <si>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</si>
  <si>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</si>
  <si>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</si>
  <si>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</si>
  <si>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</si>
  <si>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</si>
  <si>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</si>
  <si>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</si>
  <si>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</si>
  <si>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</si>
  <si>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</si>
  <si>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</si>
  <si>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</si>
  <si>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</si>
  <si>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</si>
  <si>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</si>
  <si>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</si>
  <si>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</si>
  <si>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</si>
  <si>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</si>
  <si>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</si>
  <si>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</si>
  <si>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</si>
  <si>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</si>
  <si>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</si>
  <si>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</si>
  <si>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</si>
  <si>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</si>
  <si>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</si>
  <si>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</si>
  <si>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</si>
  <si>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</si>
  <si>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</si>
  <si>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</si>
  <si>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</si>
  <si>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</si>
  <si>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</si>
  <si>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</si>
  <si>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</si>
  <si>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</si>
  <si>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</si>
  <si>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</si>
  <si>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</si>
  <si>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</si>
  <si>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</si>
  <si>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</si>
  <si>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</si>
  <si>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</si>
  <si>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</si>
  <si>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</si>
  <si>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</si>
  <si>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</si>
  <si>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</si>
  <si>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</si>
  <si>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</si>
  <si>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</si>
  <si>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</si>
  <si>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</si>
  <si>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</si>
  <si>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</si>
  <si>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</si>
  <si>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</si>
  <si>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</si>
  <si>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</si>
  <si>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</si>
  <si>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</si>
  <si>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</si>
  <si>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</si>
  <si>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</si>
  <si>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</si>
  <si>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</si>
  <si>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</si>
  <si>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</si>
  <si>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</si>
  <si>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</si>
  <si>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</si>
  <si>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</si>
  <si>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</si>
  <si>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</si>
  <si>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</si>
  <si>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</si>
  <si>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</si>
  <si>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</si>
  <si>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</si>
  <si>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</si>
  <si>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</si>
  <si>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</si>
  <si>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</si>
  <si>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</si>
  <si>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</si>
  <si>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</si>
  <si>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</si>
  <si>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</si>
  <si>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</si>
  <si>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</si>
  <si>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</si>
  <si>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</si>
  <si>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</si>
  <si>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</si>
  <si>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</si>
  <si>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</si>
  <si>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</si>
  <si>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</si>
  <si>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</si>
  <si>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</si>
  <si>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</si>
  <si>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</si>
  <si>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</si>
  <si>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</si>
  <si>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</si>
  <si>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</si>
  <si>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</si>
  <si>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</si>
  <si>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</si>
  <si>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</si>
  <si>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</si>
  <si>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</si>
  <si>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</si>
  <si>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</si>
  <si>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</si>
  <si>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</si>
  <si>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</si>
  <si>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</si>
  <si>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</si>
  <si>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</si>
  <si>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</si>
  <si>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</si>
  <si>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</si>
  <si>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</si>
  <si>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</si>
  <si>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</si>
  <si>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</si>
  <si>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</si>
  <si>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</si>
  <si>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</si>
  <si>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</si>
  <si>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</si>
  <si>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</si>
  <si>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</si>
  <si>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</si>
  <si>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</si>
  <si>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</si>
  <si>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</si>
  <si>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</si>
  <si>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</si>
  <si>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</si>
  <si>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</si>
  <si>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</si>
  <si>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</si>
  <si>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</si>
  <si>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</si>
  <si>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</si>
  <si>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</si>
  <si>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</si>
  <si>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</si>
  <si>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</si>
  <si>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</si>
  <si>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</si>
  <si>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</si>
  <si>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</si>
  <si>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</si>
  <si>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</si>
  <si>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</si>
  <si>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</si>
  <si>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</si>
  <si>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</si>
  <si>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</si>
  <si>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</si>
  <si>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</si>
  <si>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</si>
  <si>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</si>
  <si>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</si>
  <si>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</si>
  <si>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</si>
  <si>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</si>
  <si>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</si>
  <si>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</si>
  <si>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</si>
  <si>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</si>
  <si>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</si>
  <si>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</si>
  <si>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</si>
  <si>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</si>
  <si>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</si>
  <si>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</si>
  <si>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</si>
  <si>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</si>
  <si>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</si>
  <si>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</si>
  <si>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</si>
  <si>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</si>
  <si>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</si>
  <si>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</si>
  <si>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</si>
  <si>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</si>
  <si>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</si>
  <si>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</si>
  <si>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</si>
  <si>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</si>
  <si>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</si>
  <si>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</si>
  <si>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</si>
  <si>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</si>
  <si>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</si>
  <si>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</si>
  <si>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</si>
  <si>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</si>
  <si>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</si>
  <si>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</si>
  <si>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</si>
  <si>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</si>
  <si>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</si>
  <si>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</si>
  <si>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</si>
  <si>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</si>
  <si>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</si>
  <si>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</si>
  <si>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</si>
  <si>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</si>
  <si>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</si>
  <si>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</si>
  <si>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</si>
  <si>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</si>
  <si>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</si>
  <si>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</si>
  <si>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</si>
  <si>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</si>
  <si>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</si>
  <si>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</si>
  <si>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</si>
  <si>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</si>
  <si>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</si>
  <si>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</si>
  <si>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</si>
  <si>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</si>
  <si>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</si>
  <si>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</si>
  <si>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</si>
  <si>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</si>
  <si>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</si>
  <si>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</si>
  <si>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</si>
  <si>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</si>
  <si>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</si>
  <si>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</si>
  <si>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</si>
  <si>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</si>
  <si>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</si>
  <si>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</si>
  <si>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</si>
  <si>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</si>
  <si>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</si>
  <si>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</si>
  <si>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</si>
  <si>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</si>
  <si>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</si>
  <si>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</si>
  <si>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</si>
  <si>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</si>
  <si>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</si>
  <si>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</si>
  <si>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</si>
  <si>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</si>
  <si>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</si>
  <si>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</si>
  <si>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</si>
  <si>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</si>
  <si>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</si>
  <si>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</si>
  <si>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</si>
  <si>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</si>
  <si>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</si>
  <si>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</si>
  <si>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</si>
  <si>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</si>
  <si>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</si>
  <si>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</si>
  <si>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</si>
  <si>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</si>
  <si>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</si>
  <si>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</si>
  <si>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</si>
  <si>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</si>
  <si>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</si>
  <si>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</si>
  <si>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</si>
  <si>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</si>
  <si>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</si>
  <si>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</si>
  <si>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</si>
  <si>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</si>
  <si>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</si>
  <si>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</si>
  <si>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</si>
  <si>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</si>
  <si>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</si>
  <si>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</si>
  <si>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</si>
  <si>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</si>
  <si>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</si>
  <si>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</si>
  <si>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</si>
  <si>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</si>
  <si>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</si>
  <si>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</si>
  <si>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</si>
  <si>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</si>
  <si>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</si>
  <si>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</si>
  <si>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</si>
  <si>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</si>
  <si>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</si>
  <si>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</si>
  <si>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</si>
  <si>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</si>
  <si>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</si>
  <si>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</si>
  <si>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</si>
  <si>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</si>
  <si>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</si>
  <si>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</si>
  <si>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</si>
  <si>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</si>
  <si>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</si>
  <si>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</si>
  <si>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</si>
  <si>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</si>
  <si>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</si>
  <si>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</si>
  <si>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</si>
  <si>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</si>
  <si>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</si>
  <si>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</si>
  <si>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</si>
  <si>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</si>
  <si>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</si>
  <si>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</si>
  <si>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</si>
  <si>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</si>
  <si>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</si>
  <si>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</si>
  <si>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</si>
  <si>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</si>
  <si>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</si>
  <si>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</si>
  <si>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</si>
  <si>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</si>
  <si>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</si>
  <si>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</si>
  <si>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</si>
  <si>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</si>
  <si>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</si>
  <si>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</si>
  <si>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</si>
  <si>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</si>
  <si>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</si>
  <si>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</si>
  <si>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</si>
  <si>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</si>
  <si>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</si>
  <si>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</si>
  <si>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</si>
  <si>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</si>
  <si>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</si>
  <si>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</si>
  <si>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</si>
  <si>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</si>
  <si>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</si>
  <si>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</si>
  <si>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</si>
  <si>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</si>
  <si>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</si>
  <si>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</si>
  <si>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</si>
  <si>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</si>
  <si>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</si>
  <si>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</si>
  <si>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</si>
  <si>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</si>
  <si>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</si>
  <si>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</si>
  <si>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</si>
  <si>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</si>
  <si>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</si>
  <si>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</si>
  <si>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</si>
  <si>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</si>
  <si>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</si>
  <si>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</si>
  <si>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</si>
  <si>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</si>
  <si>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</si>
  <si>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</si>
  <si>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</si>
  <si>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</si>
  <si>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</si>
  <si>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</si>
  <si>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</si>
  <si>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</si>
  <si>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</si>
  <si>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</si>
  <si>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</si>
  <si>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</si>
  <si>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</si>
  <si>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</si>
  <si>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</si>
  <si>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</si>
  <si>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</si>
  <si>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</si>
  <si>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</si>
  <si>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</si>
  <si>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</si>
  <si>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</si>
  <si>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</si>
  <si>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</si>
  <si>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</si>
  <si>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</si>
  <si>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</si>
  <si>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</si>
  <si>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</si>
  <si>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</si>
  <si>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</si>
  <si>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</si>
  <si>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</si>
  <si>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</si>
  <si>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</si>
  <si>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</si>
  <si>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</si>
  <si>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</si>
  <si>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</si>
  <si>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</si>
  <si>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</si>
  <si>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</si>
  <si>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</si>
  <si>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</si>
  <si>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</si>
  <si>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</si>
  <si>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</si>
  <si>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</si>
  <si>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</si>
  <si>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</si>
  <si>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</si>
  <si>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</si>
  <si>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</si>
  <si>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</si>
  <si>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</si>
  <si>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</si>
  <si>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</si>
  <si>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</si>
  <si>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</si>
  <si>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</si>
  <si>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</si>
  <si>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</si>
  <si>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</si>
  <si>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</si>
  <si>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</si>
  <si>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</si>
  <si>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</si>
  <si>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</si>
  <si>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</si>
  <si>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</si>
  <si>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</si>
  <si>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</si>
  <si>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</si>
  <si>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</si>
  <si>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</si>
  <si>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</si>
  <si>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</si>
  <si>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</si>
  <si>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</si>
  <si>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</si>
  <si>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</si>
  <si>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</si>
  <si>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</si>
  <si>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</si>
  <si>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</si>
  <si>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</si>
  <si>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</si>
  <si>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</si>
  <si>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</si>
  <si>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</si>
  <si>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</si>
  <si>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</si>
  <si>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</si>
  <si>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</si>
  <si>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</si>
  <si>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</si>
  <si>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</si>
  <si>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</si>
  <si>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</si>
  <si>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</si>
  <si>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</si>
  <si>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</si>
  <si>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</si>
  <si>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</si>
  <si>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</si>
  <si>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</si>
  <si>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</si>
  <si>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</si>
  <si>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</si>
  <si>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</si>
  <si>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</si>
  <si>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</si>
  <si>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</si>
  <si>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</si>
  <si>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</si>
  <si>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</si>
  <si>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</si>
  <si>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</si>
  <si>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</si>
  <si>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</si>
  <si>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</si>
  <si>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</si>
  <si>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</si>
  <si>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</si>
  <si>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</si>
  <si>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</si>
  <si>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</si>
  <si>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</si>
  <si>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</si>
  <si>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</si>
  <si>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</si>
  <si>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</si>
  <si>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</si>
  <si>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</si>
  <si>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</si>
  <si>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</si>
  <si>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</si>
  <si>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</si>
  <si>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</si>
  <si>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</si>
  <si>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</si>
  <si>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</si>
  <si>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</si>
  <si>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</si>
  <si>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</si>
  <si>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</si>
  <si>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</si>
  <si>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</si>
  <si>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</si>
  <si>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</si>
  <si>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</si>
  <si>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</si>
  <si>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</si>
  <si>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</si>
  <si>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</si>
  <si>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</si>
  <si>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</si>
  <si>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</si>
  <si>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</si>
  <si>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</si>
  <si>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</si>
  <si>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</si>
  <si>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</si>
  <si>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</si>
  <si>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</si>
  <si>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</si>
  <si>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</si>
  <si>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</si>
  <si>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</si>
  <si>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</si>
  <si>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</si>
  <si>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</si>
  <si>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</si>
  <si>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</si>
  <si>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</si>
  <si>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</si>
  <si>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</si>
  <si>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</si>
  <si>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</si>
  <si>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</si>
  <si>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</si>
  <si>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</si>
  <si>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</si>
  <si>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</si>
  <si>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</si>
  <si>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</si>
  <si>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</si>
  <si>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</si>
  <si>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</si>
  <si>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</si>
  <si>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</si>
  <si>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</si>
  <si>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</si>
  <si>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</si>
  <si>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</si>
  <si>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</si>
  <si>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</si>
  <si>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</si>
  <si>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</si>
  <si>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</si>
  <si>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</si>
  <si>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</si>
  <si>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</si>
  <si>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</si>
  <si>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</si>
  <si>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</si>
  <si>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</si>
  <si>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</si>
  <si>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</si>
  <si>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</si>
  <si>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</si>
  <si>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</si>
  <si>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</si>
  <si>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</si>
  <si>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</si>
  <si>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</si>
  <si>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</si>
  <si>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</si>
  <si>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</si>
  <si>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</si>
  <si>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</si>
  <si>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</si>
  <si>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</si>
  <si>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</si>
  <si>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</si>
  <si>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</si>
  <si>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</si>
  <si>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</si>
  <si>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</si>
  <si>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</si>
  <si>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</si>
  <si>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</si>
  <si>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</si>
  <si>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</si>
  <si>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</si>
  <si>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</si>
  <si>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</si>
  <si>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</si>
  <si>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</si>
  <si>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</si>
  <si>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</si>
  <si>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</si>
  <si>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</si>
  <si>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</si>
  <si>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</si>
  <si>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</si>
  <si>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</si>
  <si>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</si>
  <si>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</si>
  <si>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</si>
  <si>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</si>
  <si>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</si>
  <si>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</si>
  <si>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</si>
  <si>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</si>
  <si>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</si>
  <si>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</si>
  <si>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</si>
  <si>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</si>
  <si>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</si>
  <si>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</si>
  <si>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</si>
  <si>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</si>
  <si>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</si>
  <si>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</si>
  <si>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</si>
  <si>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</si>
  <si>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</si>
  <si>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</si>
  <si>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</si>
  <si>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</si>
  <si>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</si>
  <si>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</si>
  <si>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</si>
  <si>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</si>
  <si>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</si>
  <si>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</si>
  <si>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</si>
  <si>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</si>
  <si>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</si>
  <si>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</si>
  <si>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</si>
  <si>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</si>
  <si>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</si>
  <si>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</si>
  <si>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</si>
  <si>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</si>
  <si>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</si>
  <si>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</si>
  <si>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</si>
  <si>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</si>
  <si>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</si>
  <si>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</si>
  <si>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</si>
  <si>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</si>
  <si>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</si>
  <si>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</si>
  <si>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</si>
  <si>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</si>
  <si>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</si>
  <si>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</si>
  <si>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</si>
  <si>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</si>
  <si>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</si>
  <si>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</si>
  <si>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</si>
  <si>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</si>
  <si>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</si>
  <si>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</si>
  <si>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</si>
  <si>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</si>
  <si>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</si>
  <si>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</si>
  <si>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</si>
  <si>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</si>
  <si>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</si>
  <si>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</si>
  <si>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</si>
  <si>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</si>
  <si>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</si>
  <si>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</si>
  <si>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</si>
  <si>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</si>
  <si>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</si>
  <si>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</si>
  <si>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</si>
  <si>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</si>
  <si>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</si>
  <si>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</si>
  <si>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</si>
  <si>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</si>
  <si>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</si>
  <si>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</si>
  <si>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</si>
  <si>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</si>
  <si>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</si>
  <si>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</si>
  <si>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</si>
  <si>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</si>
  <si>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</si>
  <si>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</si>
  <si>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</si>
  <si>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</si>
  <si>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</si>
  <si>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</si>
  <si>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</si>
  <si>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</si>
  <si>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</si>
  <si>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</si>
  <si>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</si>
  <si>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</si>
  <si>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</si>
  <si>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</si>
  <si>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</si>
  <si>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</si>
  <si>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</si>
  <si>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</si>
  <si>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</si>
  <si>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</si>
  <si>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</si>
  <si>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</si>
  <si>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</si>
  <si>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</si>
  <si>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</si>
  <si>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</si>
  <si>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</si>
  <si>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</si>
  <si>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</si>
  <si>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</si>
  <si>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</si>
  <si>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</si>
  <si>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</si>
  <si>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</si>
  <si>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</si>
  <si>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</si>
  <si>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</si>
  <si>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</si>
  <si>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</si>
  <si>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</si>
  <si>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</si>
  <si>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</si>
  <si>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</si>
  <si>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</si>
  <si>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</si>
  <si>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</si>
  <si>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</si>
  <si>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</si>
  <si>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</si>
  <si>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</si>
  <si>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</si>
  <si>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</si>
  <si>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</si>
  <si>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</si>
  <si>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</si>
  <si>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</si>
  <si>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</si>
  <si>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</si>
  <si>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</si>
  <si>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</si>
  <si>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</si>
  <si>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</si>
  <si>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</si>
  <si>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</si>
  <si>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</si>
  <si>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</si>
  <si>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</si>
  <si>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</si>
  <si>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</si>
  <si>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</si>
  <si>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</si>
  <si>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</si>
  <si>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</si>
  <si>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</si>
  <si>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</si>
  <si>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</si>
  <si>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</si>
  <si>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</si>
  <si>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</si>
  <si>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</si>
  <si>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</si>
  <si>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</si>
  <si>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</si>
  <si>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</si>
  <si>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</si>
  <si>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</si>
  <si>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</si>
  <si>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</si>
  <si>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</si>
  <si>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</si>
  <si>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</si>
  <si>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</si>
  <si>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</si>
  <si>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</si>
  <si>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</si>
  <si>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</si>
  <si>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</si>
  <si>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</si>
  <si>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</si>
  <si>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</si>
  <si>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</si>
  <si>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</si>
  <si>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</si>
  <si>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</si>
  <si>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</si>
  <si>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</si>
  <si>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</si>
  <si>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</si>
  <si>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</si>
  <si>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</si>
  <si>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</si>
  <si>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</si>
  <si>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</si>
  <si>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</si>
  <si>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</si>
  <si>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</si>
  <si>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</si>
  <si>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</si>
  <si>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</si>
  <si>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</si>
  <si>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</si>
  <si>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</si>
  <si>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</si>
  <si>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</si>
  <si>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</si>
  <si>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</si>
  <si>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</si>
  <si>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</si>
  <si>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</si>
  <si>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</si>
  <si>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</si>
  <si>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</si>
  <si>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</si>
  <si>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</si>
  <si>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</si>
  <si>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</si>
  <si>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</si>
  <si>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</si>
  <si>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</si>
  <si>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</si>
  <si>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</si>
  <si>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</si>
  <si>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</si>
  <si>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</si>
  <si>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</si>
  <si>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</si>
  <si>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</si>
  <si>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</si>
  <si>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</si>
  <si>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</si>
  <si>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</si>
  <si>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</si>
  <si>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</si>
  <si>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</si>
  <si>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</si>
  <si>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</si>
  <si>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</si>
  <si>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</si>
  <si>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</si>
  <si>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</si>
  <si>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</si>
  <si>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</si>
  <si>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</si>
  <si>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</si>
  <si>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</si>
  <si>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</si>
  <si>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</si>
  <si>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</si>
  <si>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</si>
  <si>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</si>
  <si>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</si>
  <si>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</si>
  <si>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</si>
  <si>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</si>
  <si>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</si>
  <si>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</si>
  <si>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</si>
  <si>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</si>
  <si>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</si>
  <si>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</si>
  <si>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</si>
  <si>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</si>
  <si>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</si>
  <si>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</si>
  <si>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</si>
  <si>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</si>
  <si>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</si>
  <si>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</si>
  <si>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</si>
  <si>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</si>
  <si>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</si>
  <si>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</si>
  <si>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</si>
  <si>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</si>
  <si>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</si>
  <si>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</si>
  <si>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</si>
  <si>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</si>
  <si>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</si>
  <si>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</si>
  <si>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</si>
  <si>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</si>
  <si>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</si>
  <si>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</si>
  <si>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</si>
  <si>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</si>
  <si>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</si>
  <si>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</si>
  <si>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</si>
  <si>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</si>
  <si>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</si>
  <si>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</si>
  <si>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</si>
  <si>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</si>
  <si>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</si>
  <si>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</si>
  <si>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</si>
  <si>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</si>
  <si>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</si>
  <si>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</si>
  <si>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</si>
  <si>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</si>
  <si>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</si>
  <si>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</si>
  <si>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</si>
  <si>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</si>
  <si>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</si>
  <si>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</si>
  <si>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</si>
  <si>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</si>
  <si>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</si>
  <si>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</si>
  <si>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</si>
  <si>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</si>
  <si>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</si>
  <si>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</si>
  <si>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</si>
  <si>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</si>
  <si>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</si>
  <si>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</si>
  <si>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</si>
  <si>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</si>
  <si>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</si>
  <si>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</si>
  <si>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</si>
  <si>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</si>
  <si>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</si>
  <si>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</si>
  <si>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</si>
  <si>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</si>
  <si>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</si>
  <si>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</si>
  <si>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</si>
  <si>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</si>
  <si>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</si>
  <si>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</si>
  <si>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</si>
  <si>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</si>
  <si>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</si>
  <si>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</si>
  <si>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</si>
  <si>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</si>
  <si>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</si>
  <si>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</si>
  <si>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</si>
  <si>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</si>
  <si>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</si>
  <si>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</si>
  <si>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</si>
  <si>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</si>
  <si>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</si>
  <si>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</si>
  <si>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</si>
  <si>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</si>
  <si>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</si>
  <si>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</si>
  <si>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</si>
  <si>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</si>
  <si>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</si>
  <si>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</si>
  <si>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</si>
  <si>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</si>
  <si>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</si>
  <si>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</si>
  <si>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</si>
  <si>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</si>
  <si>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</si>
  <si>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</si>
  <si>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</si>
  <si>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</si>
  <si>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</si>
  <si>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</si>
  <si>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</si>
  <si>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</si>
  <si>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</si>
  <si>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</si>
  <si>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</si>
  <si>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</si>
  <si>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</si>
  <si>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</si>
  <si>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</si>
  <si>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</si>
  <si>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</si>
  <si>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</si>
  <si>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</si>
  <si>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</si>
  <si>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</si>
  <si>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</si>
  <si>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</si>
  <si>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</si>
  <si>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</si>
  <si>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</si>
  <si>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</si>
  <si>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</si>
  <si>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</si>
  <si>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</si>
  <si>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</si>
  <si>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</si>
  <si>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</si>
  <si>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</si>
  <si>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</si>
  <si>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</si>
  <si>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</si>
  <si>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</si>
  <si>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</si>
  <si>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</si>
  <si>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</si>
  <si>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</si>
  <si>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</si>
  <si>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</si>
  <si>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</si>
  <si>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</si>
  <si>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</si>
  <si>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</si>
  <si>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</si>
  <si>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</si>
  <si>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</si>
  <si>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</si>
  <si>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</si>
  <si>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</si>
  <si>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</si>
  <si>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</si>
  <si>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</si>
  <si>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</si>
  <si>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</si>
  <si>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</si>
  <si>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</si>
  <si>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</si>
  <si>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</si>
  <si>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</si>
  <si>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</si>
  <si>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</si>
  <si>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</si>
  <si>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</si>
  <si>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</si>
  <si>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</si>
  <si>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</si>
  <si>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</si>
  <si>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</si>
  <si>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</si>
  <si>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</si>
  <si>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</si>
  <si>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</si>
  <si>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</si>
  <si>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</si>
  <si>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</si>
  <si>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</si>
  <si>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</si>
  <si>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</si>
  <si>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</si>
  <si>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</si>
  <si>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</si>
  <si>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</si>
  <si>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</si>
  <si>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</si>
  <si>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</si>
  <si>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</si>
  <si>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</si>
  <si>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</si>
  <si>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</si>
  <si>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</si>
  <si>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</si>
  <si>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</si>
  <si>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</si>
  <si>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</si>
  <si>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</si>
  <si>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</si>
  <si>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</si>
  <si>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</si>
  <si>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</si>
  <si>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</si>
  <si>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</si>
  <si>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</si>
  <si>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</si>
  <si>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</si>
  <si>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</si>
  <si>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</si>
  <si>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</si>
  <si>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</si>
  <si>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</si>
  <si>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</si>
  <si>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</si>
  <si>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</si>
  <si>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</si>
  <si>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</si>
  <si>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</si>
  <si>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</si>
  <si>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</si>
  <si>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</si>
  <si>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</si>
  <si>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</si>
  <si>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</si>
  <si>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</si>
  <si>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</si>
  <si>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</si>
  <si>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</si>
  <si>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</si>
  <si>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</si>
  <si>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</si>
  <si>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</si>
  <si>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</si>
  <si>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</si>
  <si>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</si>
  <si>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</si>
  <si>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</si>
  <si>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</si>
  <si>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</si>
  <si>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</si>
  <si>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</si>
  <si>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</si>
  <si>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</si>
  <si>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</si>
  <si>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</si>
  <si>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</si>
  <si>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</si>
  <si>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</si>
  <si>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</si>
  <si>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</si>
  <si>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</si>
  <si>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</si>
  <si>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</si>
  <si>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</si>
  <si>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</si>
  <si>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</si>
  <si>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</si>
  <si>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</si>
  <si>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</si>
  <si>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</si>
  <si>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</si>
  <si>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</si>
  <si>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</si>
  <si>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</si>
  <si>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</si>
  <si>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</si>
  <si>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</si>
  <si>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</si>
  <si>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</si>
  <si>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</si>
  <si>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</si>
  <si>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</si>
  <si>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</si>
  <si>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</si>
  <si>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</si>
  <si>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</si>
  <si>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</si>
  <si>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</si>
  <si>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</si>
  <si>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</si>
  <si>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</si>
  <si>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</si>
  <si>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</si>
  <si>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</si>
  <si>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</si>
  <si>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</si>
  <si>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</si>
  <si>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</si>
  <si>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</si>
  <si>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</si>
  <si>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</si>
  <si>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</si>
  <si>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</si>
  <si>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</si>
  <si>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</si>
  <si>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</si>
  <si>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</si>
  <si>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</si>
  <si>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</si>
  <si>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</si>
  <si>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</si>
  <si>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</si>
  <si>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</si>
  <si>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</si>
  <si>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</si>
  <si>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</si>
  <si>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</si>
  <si>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</si>
  <si>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</si>
  <si>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</si>
  <si>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</si>
  <si>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</si>
  <si>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</si>
  <si>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</si>
  <si>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</si>
  <si>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</si>
  <si>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</si>
  <si>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</si>
  <si>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</si>
  <si>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</si>
  <si>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</si>
  <si>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</si>
  <si>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</si>
  <si>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</si>
  <si>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</si>
  <si>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</si>
  <si>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</si>
  <si>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</si>
  <si>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</si>
  <si>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</si>
  <si>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</si>
  <si>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</si>
  <si>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</si>
  <si>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</si>
  <si>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</si>
  <si>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</si>
  <si>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</si>
  <si>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</si>
  <si>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</si>
  <si>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</si>
  <si>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</si>
  <si>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</si>
  <si>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</si>
  <si>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</si>
  <si>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</si>
  <si>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</si>
  <si>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</si>
  <si>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</si>
  <si>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</si>
  <si>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</si>
  <si>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</si>
  <si>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</si>
  <si>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</si>
  <si>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</si>
  <si>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</si>
  <si>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</si>
  <si>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</si>
  <si>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</si>
  <si>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</si>
  <si>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</si>
  <si>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</si>
  <si>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</si>
  <si>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</si>
  <si>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</si>
  <si>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</si>
  <si>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</si>
  <si>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</si>
  <si>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</si>
  <si>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</si>
  <si>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</si>
  <si>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</si>
  <si>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</si>
  <si>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</si>
  <si>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</si>
  <si>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</si>
  <si>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</si>
  <si>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</si>
  <si>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</si>
  <si>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</si>
  <si>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</si>
  <si>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</si>
  <si>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</si>
  <si>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</si>
  <si>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</si>
  <si>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</si>
  <si>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</si>
  <si>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</si>
  <si>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</si>
  <si>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</si>
  <si>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</si>
  <si>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</si>
  <si>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</si>
  <si>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</si>
  <si>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</si>
  <si>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</si>
  <si>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</si>
  <si>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</si>
  <si>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</si>
  <si>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</si>
  <si>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</si>
  <si>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</si>
  <si>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</si>
  <si>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</si>
  <si>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</si>
  <si>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</si>
  <si>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</si>
  <si>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</si>
  <si>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</si>
  <si>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</si>
  <si>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</si>
  <si>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</si>
  <si>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</si>
  <si>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</si>
  <si>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</si>
  <si>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</si>
  <si>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</si>
  <si>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</si>
  <si>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</si>
  <si>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</si>
  <si>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</si>
  <si>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</si>
  <si>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</si>
  <si>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</si>
  <si>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</si>
  <si>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</si>
  <si>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</si>
  <si>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</si>
  <si>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</si>
  <si>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</si>
  <si>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</si>
  <si>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</si>
  <si>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</si>
  <si>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</si>
  <si>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</si>
  <si>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</si>
  <si>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</si>
  <si>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</si>
  <si>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</si>
  <si>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</si>
  <si>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</si>
  <si>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</si>
  <si>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</si>
  <si>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</si>
  <si>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</si>
  <si>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</si>
  <si>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</si>
  <si>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</si>
  <si>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</si>
  <si>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</si>
  <si>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</si>
  <si>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</si>
  <si>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</si>
  <si>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</si>
  <si>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</si>
  <si>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</si>
  <si>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</si>
  <si>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</si>
  <si>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</si>
  <si>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</si>
  <si>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</si>
  <si>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</si>
  <si>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</si>
  <si>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</si>
  <si>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</si>
  <si>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</si>
  <si>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</si>
  <si>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</si>
  <si>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</si>
  <si>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</si>
  <si>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</si>
  <si>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</si>
  <si>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</si>
  <si>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</si>
  <si>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</si>
  <si>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</si>
  <si>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</si>
  <si>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</si>
  <si>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</si>
  <si>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</si>
  <si>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</si>
  <si>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</si>
  <si>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</si>
  <si>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</si>
  <si>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</si>
  <si>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</si>
  <si>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</si>
  <si>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</si>
  <si>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</si>
  <si>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</si>
  <si>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</si>
  <si>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</si>
  <si>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</si>
  <si>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</si>
  <si>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</si>
  <si>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</si>
  <si>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</si>
  <si>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</si>
  <si>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</si>
  <si>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</si>
  <si>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</si>
  <si>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</si>
  <si>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</si>
  <si>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</si>
  <si>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</si>
  <si>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</si>
  <si>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</si>
  <si>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</si>
  <si>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</si>
  <si>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</si>
  <si>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</si>
  <si>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</si>
  <si>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</si>
  <si>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</si>
  <si>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</si>
  <si>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</si>
  <si>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</si>
  <si>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</si>
  <si>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</si>
  <si>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</si>
  <si>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</si>
  <si>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</si>
  <si>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</si>
  <si>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</si>
  <si>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</si>
  <si>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</si>
  <si>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</si>
  <si>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</si>
  <si>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</si>
  <si>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</si>
  <si>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</si>
  <si>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</si>
  <si>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</si>
  <si>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</si>
  <si>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</si>
  <si>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</si>
  <si>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</si>
  <si>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</si>
  <si>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</si>
  <si>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</si>
  <si>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</si>
  <si>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</si>
  <si>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</si>
  <si>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</si>
  <si>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</si>
  <si>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</si>
  <si>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</si>
  <si>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</si>
  <si>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</si>
  <si>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</si>
  <si>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</si>
  <si>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</si>
  <si>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</si>
  <si>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</si>
  <si>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</si>
  <si>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</si>
  <si>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</si>
  <si>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</si>
  <si>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</si>
  <si>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</si>
  <si>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</si>
  <si>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</si>
  <si>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</si>
  <si>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</si>
  <si>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</si>
  <si>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</si>
  <si>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</si>
  <si>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</si>
  <si>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</si>
  <si>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</si>
  <si>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</si>
  <si>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</si>
  <si>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</si>
  <si>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</si>
  <si>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</si>
  <si>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</si>
  <si>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</si>
  <si>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</si>
  <si>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</si>
  <si>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</si>
  <si>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</si>
  <si>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</si>
  <si>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</si>
  <si>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</si>
  <si>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</si>
  <si>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</si>
  <si>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</si>
  <si>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</si>
  <si>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</si>
  <si>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</si>
  <si>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</si>
  <si>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</si>
  <si>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</si>
  <si>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</si>
  <si>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</si>
  <si>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</si>
  <si>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</si>
  <si>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</si>
  <si>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</si>
  <si>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</si>
  <si>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</si>
  <si>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</si>
  <si>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</si>
  <si>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</si>
  <si>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</si>
  <si>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</si>
  <si>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</si>
  <si>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</si>
  <si>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</si>
  <si>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</si>
  <si>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</si>
  <si>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</si>
  <si>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</si>
  <si>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</si>
  <si>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</si>
  <si>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</si>
  <si>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</si>
  <si>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</si>
  <si>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</si>
  <si>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</si>
  <si>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</si>
  <si>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</si>
  <si>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</si>
  <si>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</si>
  <si>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</si>
  <si>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</si>
  <si>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</si>
  <si>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</si>
  <si>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</si>
  <si>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</si>
  <si>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</si>
  <si>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</si>
  <si>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</si>
  <si>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</si>
  <si>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</si>
  <si>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</si>
  <si>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</si>
  <si>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</si>
  <si>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</si>
  <si>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</si>
  <si>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</si>
  <si>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</si>
  <si>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</si>
  <si>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</si>
  <si>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</si>
  <si>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</si>
  <si>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</si>
  <si>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</si>
  <si>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</si>
  <si>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</si>
  <si>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</si>
  <si>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</si>
  <si>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</si>
  <si>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</si>
  <si>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</si>
  <si>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</si>
  <si>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</si>
  <si>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</si>
  <si>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</si>
  <si>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</si>
  <si>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</si>
  <si>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</si>
  <si>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</si>
  <si>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</si>
  <si>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</si>
  <si>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</si>
  <si>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</si>
  <si>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</si>
  <si>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</si>
  <si>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</si>
  <si>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</si>
  <si>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</si>
  <si>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</si>
  <si>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</si>
  <si>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</si>
  <si>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</si>
  <si>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</si>
  <si>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</si>
  <si>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</si>
  <si>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</si>
  <si>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</si>
  <si>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</si>
  <si>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</si>
  <si>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</si>
  <si>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</si>
  <si>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</si>
  <si>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</si>
  <si>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</si>
  <si>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</si>
  <si>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</si>
  <si>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</si>
  <si>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</si>
  <si>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</si>
  <si>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</si>
  <si>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</si>
  <si>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</si>
  <si>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</si>
  <si>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</si>
  <si>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</si>
  <si>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</si>
  <si>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</si>
  <si>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</si>
  <si>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</si>
  <si>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</si>
  <si>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</si>
  <si>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</si>
  <si>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</si>
  <si>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</si>
  <si>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</si>
  <si>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</si>
  <si>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</si>
  <si>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</si>
  <si>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</si>
  <si>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</si>
  <si>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</si>
  <si>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</si>
  <si>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</si>
  <si>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</si>
  <si>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</si>
  <si>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</si>
  <si>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</si>
  <si>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</si>
  <si>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</si>
  <si>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</si>
  <si>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</si>
  <si>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</si>
  <si>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</si>
  <si>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</si>
  <si>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</si>
  <si>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</si>
  <si>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</si>
  <si>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</si>
  <si>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</si>
  <si>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</si>
  <si>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</si>
  <si>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</si>
  <si>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</si>
  <si>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</si>
  <si>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</si>
  <si>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</si>
  <si>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</si>
  <si>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</si>
  <si>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</si>
  <si>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</si>
  <si>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</si>
  <si>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</si>
  <si>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</si>
  <si>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</si>
  <si>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</si>
  <si>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</si>
  <si>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</si>
  <si>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</si>
  <si>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</si>
  <si>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</si>
  <si>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</si>
  <si>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</si>
  <si>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</si>
  <si>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</si>
  <si>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</si>
  <si>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</si>
  <si>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</si>
  <si>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</si>
  <si>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</si>
  <si>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</si>
  <si>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</si>
  <si>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</si>
  <si>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</si>
  <si>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</si>
  <si>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</si>
  <si>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</si>
  <si>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</si>
  <si>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</si>
  <si>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</si>
  <si>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</si>
  <si>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</si>
  <si>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</si>
  <si>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</si>
  <si>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</si>
  <si>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</si>
  <si>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</si>
  <si>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</si>
  <si>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</si>
  <si>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</si>
  <si>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</si>
  <si>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</si>
  <si>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</si>
  <si>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</si>
  <si>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</si>
  <si>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</si>
  <si>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</si>
  <si>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</si>
  <si>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</si>
  <si>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</si>
  <si>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</si>
  <si>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</si>
  <si>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</si>
  <si>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</si>
  <si>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</si>
  <si>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</si>
  <si>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</si>
  <si>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</si>
  <si>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</si>
  <si>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</si>
  <si>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</si>
  <si>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</si>
  <si>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</si>
  <si>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</si>
  <si>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</si>
  <si>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</si>
  <si>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</si>
  <si>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</si>
  <si>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</si>
  <si>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</si>
  <si>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</si>
  <si>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</si>
  <si>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</si>
  <si>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</si>
  <si>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</si>
  <si>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</si>
  <si>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</si>
  <si>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</si>
  <si>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</si>
  <si>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</si>
  <si>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</si>
  <si>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</si>
  <si>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</si>
  <si>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</si>
  <si>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</si>
  <si>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</si>
  <si>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</si>
  <si>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</si>
  <si>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</si>
  <si>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</si>
  <si>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</si>
  <si>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</si>
  <si>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</si>
  <si>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</si>
  <si>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</si>
  <si>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</si>
  <si>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</si>
  <si>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</si>
  <si>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</si>
  <si>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</si>
  <si>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</si>
  <si>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</si>
  <si>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</si>
  <si>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</si>
  <si>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</si>
  <si>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</si>
  <si>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</si>
  <si>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</si>
  <si>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</si>
  <si>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</si>
  <si>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</si>
  <si>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</si>
  <si>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</si>
  <si>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</si>
  <si>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</si>
  <si>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</si>
  <si>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</si>
  <si>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</si>
  <si>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</si>
  <si>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</si>
  <si>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</si>
  <si>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</si>
  <si>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</si>
  <si>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</si>
  <si>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</si>
  <si>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</si>
  <si>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</si>
  <si>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</si>
  <si>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</si>
  <si>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</si>
  <si>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</si>
  <si>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</si>
  <si>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</si>
  <si>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</si>
  <si>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</si>
  <si>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</si>
  <si>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</si>
  <si>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</si>
  <si>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</si>
  <si>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</si>
  <si>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</si>
  <si>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</si>
  <si>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</si>
  <si>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</si>
  <si>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</si>
  <si>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</si>
  <si>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</si>
  <si>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</si>
  <si>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</si>
  <si>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</si>
  <si>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</si>
  <si>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</si>
  <si>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</si>
  <si>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</si>
  <si>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</si>
  <si>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</si>
  <si>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</si>
  <si>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</si>
  <si>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</si>
  <si>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</si>
  <si>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</si>
  <si>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</si>
  <si>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</si>
  <si>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</si>
  <si>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</si>
  <si>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</si>
  <si>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</si>
  <si>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</si>
  <si>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</si>
  <si>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</si>
  <si>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</si>
  <si>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</si>
  <si>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</si>
  <si>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</si>
  <si>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</si>
  <si>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</si>
  <si>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</si>
  <si>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</si>
  <si>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</si>
  <si>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</si>
  <si>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</si>
  <si>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</si>
  <si>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</si>
  <si>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</si>
  <si>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</si>
  <si>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</si>
  <si>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</si>
  <si>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</si>
  <si>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</si>
  <si>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</si>
  <si>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</si>
  <si>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</si>
  <si>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</si>
  <si>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</si>
  <si>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</si>
  <si>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</si>
  <si>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</si>
  <si>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</si>
  <si>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</si>
  <si>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</si>
  <si>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</si>
  <si>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</si>
  <si>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</si>
  <si>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</si>
  <si>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</si>
  <si>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</si>
  <si>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</si>
  <si>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</si>
  <si>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</si>
  <si>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</si>
  <si>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</si>
  <si>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</si>
  <si>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</si>
  <si>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</si>
  <si>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</si>
  <si>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</si>
  <si>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</si>
  <si>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</si>
  <si>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</si>
  <si>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</si>
  <si>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</si>
  <si>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</si>
  <si>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</si>
  <si>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</si>
  <si>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</si>
  <si>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</si>
  <si>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</si>
  <si>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</si>
  <si>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</si>
  <si>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</si>
  <si>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</si>
  <si>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</si>
  <si>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</si>
  <si>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</si>
  <si>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</si>
  <si>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</si>
  <si>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</si>
  <si>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</si>
  <si>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</si>
  <si>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</si>
  <si>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</si>
  <si>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</si>
  <si>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</si>
  <si>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</si>
  <si>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</si>
  <si>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</si>
  <si>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</si>
  <si>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</si>
  <si>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</si>
  <si>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</si>
  <si>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</si>
  <si>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</si>
  <si>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</si>
  <si>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</si>
  <si>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</si>
  <si>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</si>
  <si>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</si>
  <si>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</si>
  <si>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</si>
  <si>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</si>
  <si>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</si>
  <si>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</si>
  <si>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</si>
  <si>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</si>
  <si>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</si>
  <si>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</si>
  <si>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</si>
  <si>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</si>
  <si>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</si>
  <si>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</si>
  <si>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</si>
  <si>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</si>
  <si>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</si>
  <si>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</si>
  <si>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</si>
  <si>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</si>
  <si>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</si>
  <si>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</si>
  <si>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</si>
  <si>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</si>
  <si>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</si>
  <si>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</si>
  <si>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</si>
  <si>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</si>
  <si>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</si>
  <si>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</si>
  <si>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</si>
  <si>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</si>
  <si>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</si>
  <si>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</si>
  <si>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</si>
  <si>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</si>
  <si>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</si>
  <si>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</si>
  <si>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</si>
  <si>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</si>
  <si>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</si>
  <si>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</si>
  <si>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</si>
  <si>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</si>
  <si>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</si>
  <si>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</si>
  <si>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</si>
  <si>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</si>
  <si>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</si>
  <si>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</si>
  <si>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</si>
  <si>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</si>
  <si>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</si>
  <si>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</si>
  <si>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</si>
  <si>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</si>
  <si>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</si>
  <si>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</si>
  <si>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</si>
  <si>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</si>
  <si>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</si>
  <si>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</si>
  <si>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</si>
  <si>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</si>
  <si>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</si>
  <si>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</si>
  <si>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</si>
  <si>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</si>
  <si>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</si>
  <si>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</si>
  <si>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</si>
  <si>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</si>
  <si>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</si>
  <si>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</si>
  <si>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</si>
  <si>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</si>
  <si>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</si>
  <si>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</si>
  <si>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</si>
  <si>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</si>
  <si>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</si>
  <si>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</si>
  <si>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</si>
  <si>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</si>
  <si>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</si>
  <si>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</si>
  <si>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</si>
  <si>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</si>
  <si>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</si>
  <si>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</si>
  <si>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</si>
  <si>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</si>
  <si>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</si>
  <si>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</si>
  <si>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</si>
  <si>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</si>
  <si>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</si>
  <si>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</si>
  <si>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</si>
  <si>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</si>
  <si>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</si>
  <si>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</si>
  <si>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</si>
  <si>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</si>
  <si>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</si>
  <si>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</si>
  <si>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</si>
  <si>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</si>
  <si>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</si>
  <si>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</si>
  <si>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</si>
  <si>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</si>
  <si>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</si>
  <si>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</si>
  <si>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</si>
  <si>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</si>
  <si>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</si>
  <si>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</si>
  <si>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</si>
  <si>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</si>
  <si>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</si>
  <si>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</si>
  <si>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</si>
  <si>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</si>
  <si>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</si>
  <si>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</si>
  <si>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</si>
  <si>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</si>
  <si>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</si>
  <si>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</si>
  <si>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</si>
  <si>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</si>
  <si>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</si>
  <si>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</si>
  <si>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</si>
  <si>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</si>
  <si>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</si>
  <si>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</si>
  <si>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</si>
  <si>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</si>
  <si>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</si>
  <si>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</si>
  <si>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</si>
  <si>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</si>
  <si>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</si>
  <si>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</si>
  <si>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</si>
  <si>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</si>
  <si>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</si>
  <si>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</si>
  <si>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</si>
  <si>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</si>
  <si>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</si>
  <si>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</si>
  <si>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</si>
  <si>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</si>
  <si>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</si>
  <si>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</si>
  <si>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</si>
  <si>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</si>
  <si>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</si>
  <si>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</si>
  <si>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</si>
  <si>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</si>
  <si>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</si>
  <si>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</si>
  <si>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</si>
  <si>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</si>
  <si>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</si>
  <si>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</si>
  <si>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</si>
  <si>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</si>
  <si>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</si>
  <si>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</si>
  <si>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</si>
  <si>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</si>
  <si>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</si>
  <si>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</si>
  <si>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</si>
  <si>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</si>
  <si>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</si>
  <si>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</si>
  <si>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</si>
  <si>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</si>
  <si>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</si>
  <si>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</si>
  <si>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</si>
  <si>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</si>
  <si>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</si>
  <si>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</si>
  <si>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</si>
  <si>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</si>
  <si>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</si>
  <si>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</si>
  <si>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</si>
  <si>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</si>
  <si>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</si>
  <si>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</si>
  <si>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</si>
  <si>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</si>
  <si>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</si>
  <si>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</si>
  <si>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</si>
  <si>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</si>
  <si>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</si>
  <si>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</si>
  <si>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</si>
  <si>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</si>
  <si>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</si>
  <si>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</si>
  <si>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</si>
  <si>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</si>
  <si>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</si>
  <si>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</si>
  <si>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</si>
  <si>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</si>
  <si>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</si>
  <si>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</si>
  <si>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</si>
  <si>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</si>
  <si>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</si>
  <si>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</si>
  <si>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</si>
  <si>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</si>
  <si>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</si>
  <si>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</si>
  <si>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</si>
  <si>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</si>
  <si>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</si>
  <si>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</si>
  <si>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</si>
  <si>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</si>
  <si>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</si>
  <si>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</si>
  <si>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</si>
  <si>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</si>
  <si>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</si>
  <si>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</si>
  <si>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</si>
  <si>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</si>
  <si>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</si>
  <si>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</si>
  <si>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</si>
  <si>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</si>
  <si>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</si>
  <si>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</si>
  <si>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</si>
  <si>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</si>
  <si>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</si>
  <si>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</si>
  <si>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</si>
  <si>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</si>
  <si>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</si>
  <si>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</si>
  <si>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</si>
  <si>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</si>
  <si>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</si>
  <si>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</si>
  <si>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</si>
  <si>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</si>
  <si>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</si>
  <si>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</si>
  <si>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</si>
  <si>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</si>
  <si>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</si>
  <si>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</si>
  <si>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</si>
  <si>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</si>
  <si>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</si>
  <si>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</si>
  <si>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</si>
  <si>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</si>
  <si>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</si>
  <si>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</si>
  <si>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</si>
  <si>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</si>
  <si>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</si>
  <si>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</si>
  <si>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</si>
  <si>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</si>
  <si>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</si>
  <si>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</si>
  <si>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</si>
  <si>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</si>
  <si>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</si>
  <si>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</si>
  <si>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</si>
  <si>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</si>
  <si>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</si>
  <si>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</si>
  <si>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</si>
  <si>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</si>
  <si>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</si>
  <si>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</si>
  <si>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</si>
  <si>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</si>
  <si>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</si>
  <si>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</si>
  <si>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</si>
  <si>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</si>
  <si>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</si>
  <si>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</si>
  <si>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</si>
  <si>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</si>
  <si>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</si>
  <si>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</si>
  <si>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</si>
  <si>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</si>
  <si>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</si>
  <si>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</si>
  <si>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</si>
  <si>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</si>
  <si>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</si>
  <si>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</si>
  <si>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</si>
  <si>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</si>
  <si>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</si>
  <si>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</si>
  <si>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</si>
  <si>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</si>
  <si>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</si>
  <si>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</si>
  <si>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</si>
  <si>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</si>
  <si>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</si>
  <si>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</si>
  <si>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</si>
  <si>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</si>
  <si>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</si>
  <si>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</si>
  <si>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</si>
  <si>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</si>
  <si>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</si>
  <si>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</si>
  <si>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</si>
  <si>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</si>
  <si>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</si>
  <si>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</si>
  <si>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</si>
  <si>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</si>
  <si>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</si>
  <si>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</si>
  <si>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</si>
  <si>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</si>
  <si>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</si>
  <si>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</si>
  <si>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</si>
  <si>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</si>
  <si>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</si>
  <si>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</si>
  <si>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</si>
  <si>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</si>
  <si>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</si>
  <si>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</si>
  <si>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</si>
  <si>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</si>
  <si>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</si>
  <si>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</si>
  <si>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</si>
  <si>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</si>
  <si>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</si>
  <si>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</si>
  <si>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</si>
  <si>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</si>
  <si>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</si>
  <si>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</si>
  <si>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</si>
  <si>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</si>
  <si>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</si>
  <si>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</si>
  <si>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</si>
  <si>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</si>
  <si>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</si>
  <si>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</si>
  <si>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</si>
  <si>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</si>
  <si>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</si>
  <si>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</si>
  <si>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</si>
  <si>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</si>
  <si>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</si>
  <si>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</si>
  <si>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</si>
  <si>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</si>
  <si>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</si>
  <si>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</si>
  <si>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</si>
  <si>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</si>
  <si>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</si>
  <si>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</si>
  <si>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</si>
  <si>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</si>
  <si>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</si>
  <si>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</si>
  <si>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</si>
  <si>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</si>
  <si>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</si>
  <si>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</si>
  <si>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</si>
  <si>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</si>
  <si>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</si>
  <si>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</si>
  <si>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</si>
  <si>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</si>
  <si>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</si>
  <si>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</si>
  <si>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</si>
  <si>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</si>
  <si>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</si>
  <si>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</si>
  <si>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</si>
  <si>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</si>
  <si>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</si>
  <si>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</si>
  <si>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</si>
  <si>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</si>
  <si>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</si>
  <si>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</si>
  <si>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</si>
  <si>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</si>
  <si>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</si>
  <si>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</si>
  <si>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</si>
  <si>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</si>
  <si>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</si>
  <si>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</si>
  <si>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</si>
  <si>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</si>
  <si>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</si>
  <si>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</si>
  <si>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</si>
  <si>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</si>
  <si>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</si>
  <si>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</si>
  <si>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</si>
  <si>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</si>
  <si>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</si>
  <si>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</si>
  <si>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</si>
  <si>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</si>
  <si>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</si>
  <si>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</si>
  <si>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</si>
  <si>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</si>
  <si>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</si>
  <si>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</si>
  <si>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</si>
  <si>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</si>
  <si>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</si>
  <si>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</si>
  <si>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</si>
  <si>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</si>
  <si>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</si>
  <si>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</si>
  <si>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</si>
  <si>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</si>
  <si>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</si>
  <si>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</si>
  <si>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</si>
  <si>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</si>
  <si>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</si>
  <si>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</si>
  <si>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</si>
  <si>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</si>
  <si>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</si>
  <si>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</si>
  <si>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</si>
  <si>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</si>
  <si>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</si>
  <si>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</si>
  <si>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</si>
  <si>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</si>
  <si>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</si>
  <si>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</si>
  <si>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</si>
  <si>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</si>
  <si>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</si>
  <si>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</si>
  <si>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</si>
  <si>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</si>
  <si>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</si>
  <si>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</si>
  <si>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</si>
  <si>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</si>
  <si>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</si>
  <si>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</si>
  <si>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</si>
  <si>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</si>
  <si>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</si>
  <si>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</si>
  <si>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</si>
  <si>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</si>
  <si>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</si>
  <si>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</si>
  <si>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</si>
  <si>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</si>
  <si>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</si>
  <si>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</si>
  <si>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</si>
  <si>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</si>
  <si>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</si>
  <si>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</si>
  <si>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</si>
  <si>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</si>
  <si>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</si>
  <si>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</si>
  <si>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</si>
  <si>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</si>
  <si>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</si>
  <si>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</si>
  <si>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</si>
  <si>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</si>
  <si>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</si>
  <si>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</si>
  <si>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</si>
  <si>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</si>
  <si>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</si>
  <si>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</si>
  <si>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</si>
  <si>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</si>
  <si>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</si>
  <si>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</si>
  <si>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</si>
  <si>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</si>
  <si>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</si>
  <si>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</si>
  <si>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</si>
  <si>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</si>
  <si>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</si>
  <si>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</si>
  <si>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</si>
  <si>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</si>
  <si>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</si>
  <si>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</si>
  <si>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</si>
  <si>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</si>
  <si>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</si>
  <si>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</si>
  <si>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</si>
  <si>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</si>
  <si>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</si>
  <si>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</si>
  <si>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</si>
  <si>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</si>
  <si>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</si>
  <si>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</si>
  <si>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</si>
  <si>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</si>
  <si>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</si>
  <si>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</si>
  <si>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</si>
  <si>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</si>
  <si>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</si>
  <si>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</si>
  <si>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</si>
  <si>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</si>
  <si>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</si>
  <si>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</si>
  <si>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</si>
  <si>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</si>
  <si>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</si>
  <si>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</si>
  <si>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</si>
  <si>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</si>
  <si>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</si>
  <si>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</si>
  <si>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</si>
  <si>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</si>
  <si>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</si>
  <si>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</si>
  <si>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</si>
  <si>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</si>
  <si>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</si>
  <si>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</si>
  <si>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</si>
  <si>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</si>
  <si>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</si>
  <si>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</si>
  <si>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</si>
  <si>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</si>
  <si>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</si>
  <si>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</si>
  <si>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</si>
  <si>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</si>
  <si>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</si>
  <si>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</si>
  <si>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</si>
  <si>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</si>
  <si>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</si>
  <si>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</si>
  <si>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</si>
  <si>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</si>
  <si>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</si>
  <si>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</si>
  <si>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</si>
  <si>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</si>
  <si>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</si>
  <si>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</si>
  <si>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</si>
  <si>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</si>
  <si>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</si>
  <si>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</si>
  <si>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</si>
  <si>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</si>
  <si>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</si>
  <si>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</si>
  <si>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</si>
  <si>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</si>
  <si>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</si>
  <si>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</si>
  <si>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</si>
  <si>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</si>
  <si>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</si>
  <si>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</si>
  <si>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</si>
  <si>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</si>
  <si>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</si>
  <si>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</si>
  <si>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</si>
  <si>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</si>
  <si>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</si>
  <si>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</si>
  <si>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</si>
  <si>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</si>
  <si>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</si>
  <si>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</si>
  <si>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</si>
  <si>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</si>
  <si>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</si>
  <si>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</si>
  <si>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</si>
  <si>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</si>
  <si>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</si>
  <si>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</si>
  <si>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</si>
  <si>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</si>
  <si>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</si>
  <si>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</si>
  <si>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</si>
  <si>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</si>
  <si>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</si>
  <si>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</si>
  <si>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</si>
  <si>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</si>
  <si>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</si>
  <si>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</si>
  <si>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</si>
  <si>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</si>
  <si>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</si>
  <si>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</si>
  <si>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</si>
  <si>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</si>
  <si>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</si>
  <si>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</si>
  <si>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</si>
  <si>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</si>
  <si>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</si>
  <si>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</si>
  <si>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</si>
  <si>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</si>
  <si>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</si>
  <si>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</si>
  <si>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</si>
  <si>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</si>
  <si>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</si>
  <si>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</si>
  <si>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</si>
  <si>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</si>
  <si>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</si>
  <si>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</si>
  <si>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</si>
  <si>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</si>
  <si>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</si>
  <si>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</si>
  <si>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</si>
  <si>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</si>
  <si>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</si>
  <si>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</si>
  <si>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</si>
  <si>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</si>
  <si>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</si>
  <si>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</si>
  <si>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</si>
  <si>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</si>
  <si>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</si>
  <si>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</si>
  <si>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</si>
  <si>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</si>
  <si>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</si>
  <si>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</si>
  <si>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</si>
  <si>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</si>
  <si>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</si>
  <si>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</si>
  <si>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</si>
  <si>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</si>
  <si>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</si>
  <si>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</si>
  <si>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</si>
  <si>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</si>
  <si>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</si>
  <si>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</si>
  <si>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</si>
  <si>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</si>
  <si>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</si>
  <si>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</si>
  <si>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</si>
  <si>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</si>
  <si>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</si>
  <si>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</si>
  <si>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</si>
  <si>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</si>
  <si>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</si>
  <si>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</si>
  <si>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</si>
  <si>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</si>
  <si>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</si>
  <si>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</si>
  <si>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</si>
  <si>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</si>
  <si>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</si>
  <si>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</si>
  <si>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</si>
  <si>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</si>
  <si>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</si>
  <si>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</si>
  <si>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</si>
  <si>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</si>
  <si>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</si>
  <si>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</si>
  <si>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</si>
  <si>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</si>
  <si>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</si>
  <si>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</si>
  <si>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</si>
  <si>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</si>
  <si>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</si>
  <si>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</si>
  <si>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</si>
  <si>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</si>
  <si>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</si>
  <si>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</si>
  <si>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</si>
  <si>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</si>
  <si>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</si>
  <si>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</si>
  <si>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</si>
  <si>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</si>
  <si>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</si>
  <si>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</si>
  <si>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</si>
  <si>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</si>
  <si>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</si>
  <si>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</si>
  <si>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</si>
  <si>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</si>
  <si>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</si>
  <si>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</si>
  <si>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</si>
  <si>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</si>
  <si>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</si>
  <si>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</si>
  <si>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</si>
  <si>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</si>
  <si>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</si>
  <si>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</si>
  <si>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</si>
  <si>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</si>
  <si>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</si>
  <si>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</si>
  <si>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</si>
  <si>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</si>
  <si>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</si>
  <si>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</si>
  <si>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</si>
  <si>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</si>
  <si>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</si>
  <si>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</si>
  <si>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</si>
  <si>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</si>
  <si>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</si>
  <si>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</si>
  <si>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</si>
  <si>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</si>
  <si>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</si>
  <si>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</si>
  <si>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</si>
  <si>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</si>
  <si>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</si>
  <si>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</si>
  <si>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</si>
  <si>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</si>
  <si>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</si>
  <si>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</si>
  <si>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</si>
  <si>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</si>
  <si>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</si>
  <si>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</si>
  <si>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</si>
  <si>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</si>
  <si>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</si>
  <si>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</si>
  <si>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</si>
  <si>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</si>
  <si>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</si>
  <si>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</si>
  <si>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</si>
  <si>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</si>
  <si>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</si>
  <si>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</si>
  <si>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</si>
  <si>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</si>
  <si>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</si>
  <si>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</si>
  <si>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</si>
  <si>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</si>
  <si>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</si>
  <si>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</si>
  <si>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</si>
  <si>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</si>
  <si>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</si>
  <si>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</si>
  <si>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</si>
  <si>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</si>
  <si>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</si>
  <si>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</si>
  <si>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</si>
  <si>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</si>
  <si>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</si>
  <si>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</si>
  <si>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</si>
  <si>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</si>
  <si>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</si>
  <si>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</si>
  <si>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</si>
  <si>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</si>
  <si>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</si>
  <si>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</si>
  <si>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</si>
  <si>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</si>
  <si>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</si>
  <si>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</si>
  <si>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</si>
  <si>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</si>
  <si>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</si>
  <si>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</si>
  <si>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</si>
  <si>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</si>
  <si>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</si>
  <si>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</si>
  <si>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</si>
  <si>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</si>
  <si>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</si>
  <si>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</si>
  <si>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</si>
  <si>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</si>
  <si>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</si>
  <si>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</si>
  <si>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</si>
  <si>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</si>
  <si>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</si>
  <si>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</si>
  <si>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</si>
  <si>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</si>
  <si>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</si>
  <si>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</si>
  <si>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</si>
  <si>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</si>
  <si>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</si>
  <si>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</si>
  <si>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</si>
  <si>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</si>
  <si>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</si>
  <si>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</si>
  <si>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</si>
  <si>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</si>
  <si>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</si>
  <si>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</si>
  <si>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</si>
  <si>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</si>
  <si>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</si>
  <si>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</si>
  <si>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</si>
  <si>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</si>
  <si>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</si>
  <si>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</si>
  <si>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</si>
  <si>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</si>
  <si>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</si>
  <si>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</si>
  <si>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</si>
  <si>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</si>
  <si>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</si>
  <si>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</si>
  <si>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</si>
  <si>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</si>
  <si>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</si>
  <si>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</si>
  <si>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</si>
  <si>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</si>
  <si>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</si>
  <si>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</si>
  <si>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</si>
  <si>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</si>
  <si>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</si>
  <si>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</si>
  <si>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</si>
  <si>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</si>
  <si>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</si>
  <si>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</si>
  <si>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</si>
  <si>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</si>
  <si>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</si>
  <si>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</si>
  <si>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</si>
  <si>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</si>
  <si>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</si>
  <si>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</si>
  <si>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</si>
  <si>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</si>
  <si>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</si>
  <si>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</si>
  <si>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</si>
  <si>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</si>
  <si>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</si>
  <si>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</si>
  <si>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</si>
  <si>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</si>
  <si>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</si>
  <si>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</si>
  <si>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</si>
  <si>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</si>
  <si>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</si>
  <si>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</si>
  <si>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</si>
  <si>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</si>
  <si>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</si>
  <si>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</si>
  <si>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</si>
  <si>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</si>
  <si>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</si>
  <si>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</si>
  <si>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</si>
  <si>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</si>
  <si>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</si>
  <si>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</si>
  <si>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</si>
  <si>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</si>
  <si>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</si>
  <si>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</si>
  <si>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</si>
  <si>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</si>
  <si>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</si>
  <si>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</si>
  <si>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</si>
  <si>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</si>
  <si>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</si>
  <si>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</si>
  <si>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</si>
  <si>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</si>
  <si>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</si>
  <si>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</si>
  <si>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</si>
  <si>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</si>
  <si>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</si>
  <si>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</si>
  <si>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</si>
  <si>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</si>
  <si>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</si>
  <si>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</si>
  <si>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</si>
  <si>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</si>
  <si>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</si>
  <si>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</si>
  <si>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</si>
  <si>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</si>
  <si>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</si>
  <si>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</si>
  <si>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</si>
  <si>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</si>
  <si>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</si>
  <si>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</si>
  <si>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</si>
  <si>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</si>
  <si>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</si>
  <si>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</si>
  <si>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</si>
  <si>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</si>
  <si>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</si>
  <si>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</si>
  <si>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</si>
  <si>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</si>
  <si>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</si>
  <si>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</si>
  <si>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</si>
  <si>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</si>
  <si>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</si>
  <si>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</si>
  <si>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</si>
  <si>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</si>
  <si>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</si>
  <si>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</si>
  <si>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</si>
  <si>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</si>
  <si>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</si>
  <si>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</si>
  <si>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</si>
  <si>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</si>
  <si>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</si>
  <si>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</si>
  <si>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</si>
  <si>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</si>
  <si>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</si>
  <si>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</si>
  <si>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</si>
  <si>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</si>
  <si>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</si>
  <si>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</si>
  <si>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</si>
  <si>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</si>
  <si>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</si>
  <si>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</si>
  <si>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</si>
  <si>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</si>
  <si>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</si>
  <si>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</si>
  <si>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</si>
  <si>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</si>
  <si>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</si>
  <si>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</si>
  <si>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</si>
  <si>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</si>
  <si>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</si>
  <si>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</si>
  <si>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</si>
  <si>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</si>
  <si>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</si>
  <si>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</si>
  <si>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</si>
  <si>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</si>
  <si>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</si>
  <si>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</si>
  <si>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</si>
  <si>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</si>
  <si>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</si>
  <si>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</si>
  <si>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</si>
  <si>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</si>
  <si>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</si>
  <si>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</si>
  <si>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</si>
  <si>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</si>
  <si>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</si>
  <si>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</si>
  <si>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</si>
  <si>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</si>
  <si>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</si>
  <si>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</si>
  <si>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</si>
  <si>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</si>
  <si>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</si>
  <si>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</si>
  <si>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</si>
  <si>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</si>
  <si>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</si>
  <si>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</si>
  <si>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</si>
  <si>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</si>
  <si>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</si>
  <si>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</si>
  <si>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</si>
  <si>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</si>
  <si>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</si>
  <si>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</si>
  <si>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</si>
  <si>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</si>
  <si>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</si>
  <si>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</si>
  <si>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</si>
  <si>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</si>
  <si>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</si>
  <si>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</si>
  <si>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</si>
  <si>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</si>
  <si>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</si>
  <si>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</si>
  <si>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</si>
  <si>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</si>
  <si>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</si>
  <si>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</si>
  <si>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</si>
  <si>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</si>
  <si>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</si>
  <si>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</si>
  <si>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</si>
  <si>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</si>
  <si>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</si>
  <si>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</si>
  <si>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</si>
  <si>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</si>
  <si>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</si>
  <si>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</si>
  <si>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</si>
  <si>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</si>
  <si>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</si>
  <si>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</si>
  <si>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</si>
  <si>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</si>
  <si>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</si>
  <si>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</si>
  <si>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</si>
  <si>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</si>
  <si>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</si>
  <si>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</si>
  <si>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</si>
  <si>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</si>
  <si>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</si>
  <si>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</si>
  <si>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</si>
  <si>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</si>
  <si>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</si>
  <si>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</si>
  <si>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</si>
  <si>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</si>
  <si>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</si>
  <si>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</si>
  <si>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</si>
  <si>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</si>
  <si>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</si>
  <si>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</si>
  <si>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</si>
  <si>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</si>
  <si>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</si>
  <si>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</si>
  <si>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</si>
  <si>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</si>
  <si>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</si>
  <si>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</si>
  <si>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</si>
  <si>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</si>
  <si>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</si>
  <si>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</si>
  <si>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</si>
  <si>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</si>
  <si>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</si>
  <si>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</si>
  <si>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</si>
  <si>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</si>
  <si>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</si>
  <si>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</si>
  <si>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</si>
  <si>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</si>
  <si>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</si>
  <si>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</si>
  <si>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</si>
  <si>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</si>
  <si>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</si>
  <si>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</si>
  <si>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</si>
  <si>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</si>
  <si>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</si>
  <si>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</si>
  <si>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</si>
  <si>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</si>
  <si>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</si>
  <si>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</si>
  <si>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</si>
  <si>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</si>
  <si>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</si>
  <si>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</si>
  <si>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</si>
  <si>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</si>
  <si>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</si>
  <si>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</si>
  <si>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</si>
  <si>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</si>
  <si>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</si>
  <si>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</si>
  <si>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</si>
  <si>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</si>
  <si>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</si>
  <si>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</si>
  <si>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</si>
  <si>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</si>
  <si>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</si>
  <si>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</si>
  <si>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</si>
  <si>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</si>
  <si>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</si>
  <si>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</si>
  <si>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</si>
  <si>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</si>
  <si>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</si>
  <si>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</si>
  <si>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</si>
  <si>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</si>
  <si>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</si>
  <si>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</si>
  <si>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</si>
  <si>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</si>
  <si>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</si>
  <si>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</si>
  <si>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</si>
  <si>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</si>
  <si>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</si>
  <si>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</si>
  <si>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</si>
  <si>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</si>
  <si>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</si>
  <si>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</si>
  <si>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</si>
  <si>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</si>
  <si>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</si>
  <si>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</si>
  <si>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</si>
  <si>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</si>
  <si>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</si>
  <si>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</si>
  <si>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</si>
  <si>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</si>
  <si>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</si>
  <si>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</si>
  <si>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</si>
  <si>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</si>
  <si>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</si>
  <si>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</si>
  <si>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</si>
  <si>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</si>
  <si>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</si>
  <si>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</si>
  <si>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</si>
  <si>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</si>
  <si>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</si>
  <si>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</si>
  <si>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</si>
  <si>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</si>
  <si>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</si>
  <si>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</si>
  <si>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</si>
  <si>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</si>
  <si>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</si>
  <si>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</si>
  <si>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</si>
  <si>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</si>
  <si>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</si>
  <si>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</si>
  <si>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</si>
  <si>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</si>
  <si>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</si>
  <si>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</si>
  <si>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</si>
  <si>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</si>
  <si>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</si>
  <si>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</si>
  <si>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</si>
  <si>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</si>
  <si>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</si>
  <si>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</si>
  <si>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</si>
  <si>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</si>
  <si>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</si>
  <si>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</si>
  <si>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</si>
  <si>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</si>
  <si>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</si>
  <si>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</si>
  <si>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</si>
  <si>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</si>
  <si>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</si>
  <si>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</si>
  <si>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</si>
  <si>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</si>
  <si>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</si>
  <si>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</si>
  <si>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</si>
  <si>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</si>
  <si>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</si>
  <si>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</si>
  <si>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</si>
  <si>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</si>
  <si>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</si>
  <si>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</si>
  <si>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</si>
  <si>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</si>
  <si>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</si>
  <si>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</si>
  <si>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</si>
  <si>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</si>
  <si>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</si>
  <si>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</si>
  <si>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</si>
  <si>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</si>
  <si>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</si>
  <si>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</si>
  <si>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</si>
  <si>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</si>
  <si>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</si>
  <si>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</si>
  <si>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</si>
  <si>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</si>
  <si>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</si>
  <si>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</si>
  <si>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</si>
  <si>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</si>
  <si>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</si>
  <si>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</si>
  <si>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</si>
  <si>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</si>
  <si>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</si>
  <si>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</si>
  <si>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</si>
  <si>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</si>
  <si>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</si>
  <si>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</si>
  <si>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</si>
  <si>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</si>
  <si>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</si>
  <si>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</si>
  <si>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</si>
  <si>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</si>
  <si>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</si>
  <si>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</si>
  <si>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</si>
  <si>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</si>
  <si>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</si>
  <si>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</si>
  <si>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</si>
  <si>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</si>
  <si>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</si>
  <si>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</si>
  <si>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</si>
  <si>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</si>
  <si>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</si>
  <si>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</si>
  <si>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</si>
  <si>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</si>
  <si>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</si>
  <si>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</si>
  <si>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</si>
  <si>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</si>
  <si>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</si>
  <si>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</si>
  <si>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</si>
  <si>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</si>
  <si>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</si>
  <si>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</si>
  <si>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</si>
  <si>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</si>
  <si>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</si>
  <si>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</si>
  <si>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</si>
  <si>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</si>
  <si>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</si>
  <si>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</si>
  <si>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</si>
  <si>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</si>
  <si>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</si>
  <si>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</si>
  <si>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</si>
  <si>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</si>
  <si>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</si>
  <si>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</si>
  <si>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</si>
  <si>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</si>
  <si>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</si>
  <si>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</si>
  <si>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</si>
  <si>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</si>
  <si>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</si>
  <si>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</si>
  <si>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</si>
  <si>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</si>
  <si>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</si>
  <si>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</si>
  <si>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</si>
  <si>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</si>
  <si>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</si>
  <si>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</si>
  <si>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</si>
  <si>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</si>
  <si>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</si>
  <si>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</si>
  <si>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</si>
  <si>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</si>
  <si>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</si>
  <si>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</si>
  <si>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</si>
  <si>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</si>
  <si>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</si>
  <si>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</si>
  <si>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</si>
  <si>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</si>
  <si>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</si>
  <si>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</si>
  <si>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</si>
  <si>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</si>
  <si>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</si>
  <si>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</si>
  <si>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</si>
  <si>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</si>
  <si>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</si>
  <si>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</si>
  <si>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</si>
  <si>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</si>
  <si>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</si>
  <si>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</si>
  <si>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</si>
  <si>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</si>
  <si>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</si>
  <si>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</si>
  <si>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</si>
  <si>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</si>
  <si>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</si>
  <si>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</si>
  <si>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</si>
  <si>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</si>
  <si>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</si>
  <si>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</si>
  <si>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</si>
  <si>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</si>
  <si>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</si>
  <si>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</si>
  <si>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</si>
  <si>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</si>
  <si>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</si>
  <si>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</si>
  <si>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</si>
  <si>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</si>
  <si>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</si>
  <si>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</si>
  <si>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</si>
  <si>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</si>
  <si>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</si>
  <si>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</si>
  <si>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</si>
  <si>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</si>
  <si>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</si>
  <si>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</si>
  <si>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</si>
  <si>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</si>
  <si>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</si>
  <si>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</si>
  <si>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</si>
  <si>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</si>
  <si>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</si>
  <si>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</si>
  <si>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</si>
  <si>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</si>
  <si>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</si>
  <si>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</si>
  <si>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</si>
  <si>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</si>
  <si>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</si>
  <si>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</si>
  <si>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</si>
  <si>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</si>
  <si>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</si>
  <si>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</si>
  <si>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</si>
  <si>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</si>
  <si>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</si>
  <si>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</si>
  <si>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</si>
  <si>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</si>
  <si>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</si>
  <si>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</si>
  <si>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</si>
  <si>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</si>
  <si>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</si>
  <si>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</si>
  <si>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</si>
  <si>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</si>
  <si>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</si>
  <si>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</si>
  <si>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</si>
  <si>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</si>
  <si>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</si>
  <si>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</si>
  <si>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</si>
  <si>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</si>
  <si>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</si>
  <si>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</si>
  <si>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</si>
  <si>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</si>
  <si>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</si>
  <si>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</si>
  <si>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</si>
  <si>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</si>
  <si>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</si>
  <si>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</si>
  <si>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</si>
  <si>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</si>
  <si>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</si>
  <si>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</si>
  <si>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</si>
  <si>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</si>
  <si>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</si>
  <si>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</si>
  <si>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</si>
  <si>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</si>
  <si>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</si>
  <si>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</si>
  <si>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</si>
  <si>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</si>
  <si>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</si>
  <si>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</si>
  <si>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</si>
  <si>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</si>
  <si>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</si>
  <si>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</si>
  <si>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</si>
  <si>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</si>
  <si>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</si>
  <si>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</si>
  <si>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</si>
  <si>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</si>
  <si>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</si>
  <si>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</si>
  <si>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</si>
  <si>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</si>
  <si>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</si>
  <si>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</si>
  <si>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</si>
  <si>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</si>
  <si>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</si>
  <si>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</si>
  <si>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</si>
  <si>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</si>
  <si>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</si>
  <si>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</si>
  <si>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</si>
  <si>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</si>
  <si>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</si>
  <si>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</si>
  <si>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</si>
  <si>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</si>
  <si>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</si>
  <si>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</si>
  <si>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</si>
  <si>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</si>
  <si>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</si>
  <si>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</si>
  <si>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</si>
  <si>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</si>
  <si>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</si>
  <si>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</si>
  <si>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</si>
  <si>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</si>
  <si>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</si>
  <si>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</si>
  <si>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</si>
  <si>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</si>
  <si>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</si>
  <si>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</si>
  <si>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</si>
  <si>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</si>
  <si>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</si>
  <si>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</si>
  <si>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</si>
  <si>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</si>
  <si>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</si>
  <si>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</si>
  <si>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</si>
  <si>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</si>
  <si>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</si>
  <si>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</si>
  <si>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</si>
  <si>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</si>
  <si>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</si>
  <si>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</si>
  <si>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</si>
  <si>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</si>
  <si>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</si>
  <si>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</si>
  <si>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</si>
  <si>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</si>
  <si>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</si>
  <si>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</si>
  <si>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</si>
  <si>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</si>
  <si>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</si>
  <si>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</si>
  <si>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</si>
  <si>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</si>
  <si>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</si>
  <si>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</si>
  <si>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</si>
  <si>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</si>
  <si>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</si>
  <si>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</si>
  <si>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</si>
  <si>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</si>
  <si>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</si>
  <si>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</si>
  <si>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</si>
  <si>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</si>
  <si>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</si>
  <si>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</si>
  <si>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</si>
  <si>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</si>
  <si>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</si>
  <si>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</si>
  <si>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</si>
  <si>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</si>
  <si>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</si>
  <si>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</si>
  <si>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</si>
  <si>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</si>
  <si>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</si>
  <si>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</si>
  <si>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</si>
  <si>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</si>
  <si>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</si>
  <si>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</si>
  <si>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</si>
  <si>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</si>
  <si>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</si>
  <si>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</si>
  <si>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</si>
  <si>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</si>
  <si>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</si>
  <si>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</si>
  <si>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</si>
  <si>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</si>
  <si>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</si>
  <si>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</si>
  <si>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</si>
  <si>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</si>
  <si>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</si>
  <si>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</si>
  <si>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</si>
  <si>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</si>
  <si>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</si>
  <si>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</si>
  <si>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</si>
  <si>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</si>
  <si>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</si>
  <si>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</si>
  <si>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</si>
  <si>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</si>
  <si>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</si>
  <si>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</si>
  <si>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</si>
  <si>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</si>
  <si>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</si>
  <si>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</si>
  <si>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</si>
  <si>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</si>
  <si>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</si>
  <si>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</si>
  <si>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</si>
  <si>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</si>
  <si>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</si>
  <si>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</si>
  <si>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</si>
  <si>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</si>
  <si>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</si>
  <si>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</si>
  <si>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</si>
  <si>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</si>
  <si>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</si>
  <si>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</si>
  <si>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</si>
  <si>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</si>
  <si>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</si>
  <si>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</si>
  <si>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</si>
  <si>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</si>
  <si>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</si>
  <si>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</si>
  <si>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</si>
  <si>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</si>
  <si>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</si>
  <si>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</si>
  <si>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</si>
  <si>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</si>
  <si>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</si>
  <si>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</si>
  <si>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</si>
  <si>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</si>
  <si>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</si>
  <si>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</si>
  <si>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</si>
  <si>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</si>
  <si>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</si>
  <si>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</si>
  <si>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</si>
  <si>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</si>
  <si>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</si>
  <si>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</si>
  <si>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</si>
  <si>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</si>
  <si>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</si>
  <si>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</si>
  <si>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</si>
  <si>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</si>
  <si>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</si>
  <si>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</si>
  <si>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</si>
  <si>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</si>
  <si>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</si>
  <si>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</si>
  <si>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</si>
  <si>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</si>
  <si>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</si>
  <si>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</si>
  <si>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</si>
  <si>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</si>
  <si>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</si>
  <si>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</si>
  <si>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</si>
  <si>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</si>
  <si>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</si>
  <si>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</si>
  <si>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</si>
  <si>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</si>
  <si>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</si>
  <si>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</si>
  <si>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</si>
  <si>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</si>
  <si>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</si>
  <si>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</si>
  <si>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</si>
  <si>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</si>
  <si>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</si>
  <si>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</si>
  <si>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</si>
  <si>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</si>
  <si>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</si>
  <si>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</si>
  <si>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</si>
  <si>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</si>
  <si>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</si>
  <si>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</si>
  <si>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</si>
  <si>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</si>
  <si>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</si>
  <si>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</si>
  <si>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</si>
  <si>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</si>
  <si>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</si>
  <si>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</si>
  <si>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</si>
  <si>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</si>
  <si>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</si>
  <si>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</si>
  <si>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</si>
  <si>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</si>
  <si>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</si>
  <si>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</si>
  <si>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</si>
  <si>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</si>
  <si>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</si>
  <si>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</si>
  <si>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</si>
  <si>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</si>
  <si>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</si>
  <si>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</si>
  <si>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</si>
  <si>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</si>
  <si>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</si>
  <si>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</si>
  <si>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</si>
  <si>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</si>
  <si>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</si>
  <si>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</si>
  <si>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</si>
  <si>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</si>
  <si>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</si>
  <si>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</si>
  <si>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</si>
  <si>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</si>
  <si>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</si>
  <si>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</si>
  <si>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</si>
  <si>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</si>
  <si>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</si>
  <si>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</si>
  <si>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</si>
  <si>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</si>
  <si>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</si>
  <si>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</si>
  <si>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</si>
  <si>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</si>
  <si>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</si>
  <si>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</si>
  <si>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</si>
  <si>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</si>
  <si>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</si>
  <si>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</si>
  <si>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</si>
  <si>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</si>
  <si>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</si>
  <si>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</si>
  <si>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</si>
  <si>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</si>
  <si>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</si>
  <si>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</si>
  <si>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</si>
  <si>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</si>
  <si>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</si>
  <si>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</si>
  <si>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</si>
  <si>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</si>
  <si>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</si>
  <si>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</si>
  <si>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</si>
  <si>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</si>
  <si>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</si>
  <si>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</si>
  <si>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</si>
  <si>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</si>
  <si>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</si>
  <si>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</si>
  <si>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</si>
  <si>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</si>
  <si>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</si>
  <si>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</si>
  <si>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</si>
  <si>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</si>
  <si>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</si>
  <si>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</si>
  <si>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</si>
  <si>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</si>
  <si>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</si>
  <si>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</si>
  <si>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</si>
  <si>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</si>
  <si>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</si>
  <si>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</si>
  <si>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</si>
  <si>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</si>
  <si>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</si>
  <si>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</si>
  <si>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</si>
  <si>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</si>
  <si>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</si>
  <si>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</si>
  <si>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</si>
  <si>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</si>
  <si>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</si>
  <si>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</si>
  <si>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</si>
  <si>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</si>
  <si>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</si>
  <si>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</si>
  <si>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</si>
  <si>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</si>
  <si>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</si>
  <si>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</si>
  <si>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</si>
  <si>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</si>
  <si>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</si>
  <si>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</si>
  <si>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</si>
  <si>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</si>
  <si>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</si>
  <si>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</si>
  <si>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</si>
  <si>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</si>
  <si>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</si>
  <si>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</si>
  <si>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</si>
  <si>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</si>
  <si>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</si>
  <si>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</si>
  <si>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</si>
  <si>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</si>
  <si>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</si>
  <si>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</si>
  <si>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</si>
  <si>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</si>
  <si>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</si>
  <si>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</si>
  <si>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</si>
  <si>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</si>
  <si>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</si>
  <si>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</si>
  <si>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</si>
  <si>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</si>
  <si>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</si>
  <si>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</si>
  <si>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</si>
  <si>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</si>
  <si>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</si>
  <si>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</si>
  <si>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</si>
  <si>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</si>
  <si>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</si>
  <si>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</si>
  <si>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</si>
  <si>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</si>
  <si>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</si>
  <si>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</si>
  <si>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</si>
  <si>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</si>
  <si>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</si>
  <si>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</si>
  <si>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</si>
  <si>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</si>
  <si>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</si>
  <si>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</si>
  <si>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</si>
  <si>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</si>
  <si>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</si>
  <si>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</si>
  <si>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</si>
  <si>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</si>
  <si>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</si>
  <si>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</si>
  <si>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</si>
  <si>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</si>
  <si>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</si>
  <si>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</si>
  <si>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</si>
  <si>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</si>
  <si>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</si>
  <si>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</si>
  <si>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</si>
  <si>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</si>
  <si>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</si>
  <si>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</si>
  <si>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</si>
  <si>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</si>
  <si>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</si>
  <si>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</si>
  <si>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</si>
  <si>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</si>
  <si>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</si>
  <si>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</si>
  <si>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</si>
  <si>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</si>
  <si>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</si>
  <si>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</si>
  <si>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</si>
  <si>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</si>
  <si>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</si>
  <si>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</si>
  <si>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</si>
  <si>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</si>
  <si>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</si>
  <si>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</si>
  <si>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</si>
  <si>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</si>
  <si>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</si>
  <si>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</si>
  <si>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</si>
  <si>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</si>
  <si>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</si>
  <si>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</si>
  <si>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</si>
  <si>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</si>
  <si>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</si>
  <si>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</si>
  <si>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</si>
  <si>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</si>
  <si>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</si>
  <si>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</si>
  <si>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</si>
  <si>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</si>
  <si>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</si>
  <si>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</si>
  <si>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</si>
  <si>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</si>
  <si>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</si>
  <si>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</si>
  <si>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</si>
  <si>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</si>
  <si>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</si>
  <si>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</si>
  <si>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</si>
  <si>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</si>
  <si>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</si>
  <si>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</si>
  <si>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</si>
  <si>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</si>
  <si>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</si>
  <si>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</si>
  <si>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</si>
  <si>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</si>
  <si>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</si>
  <si>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</si>
  <si>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</si>
  <si>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</si>
  <si>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</si>
  <si>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</si>
  <si>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</si>
  <si>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</si>
  <si>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</si>
  <si>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</si>
  <si>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</si>
  <si>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</si>
  <si>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</si>
  <si>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</si>
  <si>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</si>
  <si>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</si>
  <si>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</si>
  <si>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</si>
  <si>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</si>
  <si>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</si>
  <si>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</si>
  <si>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</si>
  <si>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</si>
  <si>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</si>
  <si>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</si>
  <si>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</si>
  <si>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</si>
  <si>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</si>
  <si>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</si>
  <si>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</si>
  <si>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</si>
  <si>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</si>
  <si>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</si>
  <si>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</si>
  <si>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</si>
  <si>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</si>
  <si>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</si>
  <si>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</si>
  <si>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</si>
  <si>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</si>
  <si>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</si>
  <si>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</si>
  <si>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</si>
  <si>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</si>
  <si>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</si>
  <si>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</si>
  <si>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</si>
  <si>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</si>
  <si>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</si>
  <si>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</si>
  <si>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</si>
  <si>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</si>
  <si>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</si>
  <si>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</si>
  <si>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</si>
  <si>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</si>
  <si>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</si>
  <si>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</si>
  <si>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</si>
  <si>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</si>
  <si>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</si>
  <si>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</si>
  <si>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</si>
  <si>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</si>
  <si>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</si>
  <si>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</si>
  <si>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</si>
  <si>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</si>
  <si>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</si>
  <si>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</si>
  <si>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</si>
  <si>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</si>
  <si>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</si>
  <si>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</si>
  <si>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</si>
  <si>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</si>
  <si>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</si>
  <si>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</si>
  <si>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</si>
  <si>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</si>
  <si>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</si>
  <si>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</si>
  <si>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</si>
  <si>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</si>
  <si>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</si>
  <si>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</si>
  <si>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</si>
  <si>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</si>
  <si>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</si>
  <si>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</si>
  <si>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</si>
  <si>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</si>
  <si>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</si>
  <si>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</si>
  <si>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</si>
  <si>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</si>
  <si>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</si>
  <si>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</si>
  <si>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</si>
  <si>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</si>
  <si>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</si>
  <si>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</si>
  <si>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</si>
  <si>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</si>
  <si>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</si>
  <si>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</si>
  <si>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</si>
  <si>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</si>
  <si>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</si>
  <si>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</si>
  <si>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</si>
  <si>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</si>
  <si>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</si>
  <si>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</si>
  <si>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</si>
  <si>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</si>
  <si>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</si>
  <si>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</si>
  <si>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</si>
  <si>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</si>
  <si>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</si>
  <si>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</si>
  <si>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</si>
  <si>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</si>
  <si>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</si>
  <si>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</si>
  <si>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</si>
  <si>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</si>
  <si>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</si>
  <si>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</si>
  <si>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</si>
  <si>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</si>
  <si>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</si>
  <si>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</si>
  <si>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</si>
  <si>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</si>
  <si>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</si>
  <si>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</si>
  <si>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</si>
  <si>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</si>
  <si>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</si>
  <si>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</si>
  <si>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</si>
  <si>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</si>
  <si>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</si>
  <si>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</si>
  <si>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</si>
  <si>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</si>
  <si>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</si>
  <si>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</si>
  <si>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</si>
  <si>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</si>
  <si>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</si>
  <si>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</si>
  <si>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</si>
  <si>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</si>
  <si>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</si>
  <si>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</si>
  <si>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</si>
  <si>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</si>
  <si>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</si>
  <si>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</si>
  <si>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</si>
  <si>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</si>
  <si>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</si>
  <si>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</si>
  <si>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</si>
  <si>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</si>
  <si>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</si>
  <si>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</si>
  <si>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</si>
  <si>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</si>
  <si>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</si>
  <si>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</si>
  <si>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</si>
  <si>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</si>
  <si>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</si>
  <si>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</si>
  <si>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</si>
  <si>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</si>
  <si>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</si>
  <si>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</si>
  <si>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</si>
  <si>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</si>
  <si>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</si>
  <si>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</si>
  <si>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</si>
  <si>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</si>
  <si>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</si>
  <si>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</si>
  <si>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</si>
  <si>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</si>
  <si>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</si>
  <si>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</si>
  <si>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</si>
  <si>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</si>
  <si>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</si>
  <si>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</si>
  <si>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</si>
  <si>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</si>
  <si>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</si>
  <si>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</si>
  <si>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</si>
  <si>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</si>
  <si>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</si>
  <si>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</si>
  <si>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</si>
  <si>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</si>
  <si>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</si>
  <si>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</si>
  <si>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</si>
  <si>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</si>
  <si>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</si>
  <si>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</si>
  <si>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</si>
  <si>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</si>
  <si>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</si>
  <si>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</si>
  <si>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</si>
  <si>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</si>
  <si>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</si>
  <si>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</si>
  <si>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</si>
  <si>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</si>
  <si>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</si>
  <si>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</si>
  <si>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</si>
  <si>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</si>
  <si>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</si>
  <si>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</si>
  <si>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</si>
  <si>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</si>
  <si>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</si>
  <si>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</si>
  <si>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</si>
  <si>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</si>
  <si>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</si>
  <si>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</si>
  <si>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</si>
  <si>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</si>
  <si>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</si>
  <si>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</si>
  <si>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</si>
  <si>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</si>
  <si>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</si>
  <si>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</si>
  <si>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</si>
  <si>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</si>
  <si>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</si>
  <si>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</si>
  <si>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</si>
  <si>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</si>
  <si>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</si>
  <si>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</si>
  <si>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</si>
  <si>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</si>
  <si>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</si>
  <si>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</si>
  <si>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</si>
  <si>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</si>
  <si>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</si>
  <si>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</si>
  <si>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</si>
  <si>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</si>
  <si>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</si>
  <si>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</si>
  <si>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</si>
  <si>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</si>
  <si>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</si>
  <si>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</si>
  <si>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</si>
  <si>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</si>
  <si>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</si>
  <si>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</si>
  <si>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</si>
  <si>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</si>
  <si>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</si>
  <si>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</si>
  <si>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</si>
  <si>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</si>
  <si>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</si>
  <si>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</si>
  <si>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</si>
  <si>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</si>
  <si>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</si>
  <si>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</si>
  <si>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</si>
  <si>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</si>
  <si>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</si>
  <si>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</si>
  <si>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</si>
  <si>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</si>
  <si>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</si>
  <si>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</si>
  <si>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</si>
  <si>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</si>
  <si>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</si>
  <si>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</si>
  <si>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</si>
  <si>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</si>
  <si>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</si>
  <si>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</si>
  <si>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</si>
  <si>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</si>
  <si>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</si>
  <si>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</si>
  <si>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</si>
  <si>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</si>
  <si>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</si>
  <si>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</si>
  <si>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</si>
  <si>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</si>
  <si>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</si>
  <si>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</si>
  <si>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</si>
  <si>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</si>
  <si>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</si>
  <si>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</si>
  <si>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</si>
  <si>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</si>
  <si>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</si>
  <si>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</si>
  <si>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</si>
  <si>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</si>
  <si>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</si>
  <si>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</si>
  <si>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</si>
  <si>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</si>
  <si>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</si>
  <si>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</si>
  <si>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</si>
  <si>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</si>
  <si>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</si>
  <si>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</si>
  <si>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</si>
  <si>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</si>
  <si>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</si>
  <si>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</si>
  <si>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</si>
  <si>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</si>
  <si>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</si>
  <si>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</si>
  <si>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</si>
  <si>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</si>
  <si>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</si>
  <si>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</si>
  <si>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</si>
  <si>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</si>
  <si>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</si>
  <si>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</si>
  <si>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</si>
  <si>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</si>
  <si>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</si>
  <si>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</si>
  <si>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</si>
  <si>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</si>
  <si>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</si>
  <si>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</si>
  <si>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</si>
  <si>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</si>
  <si>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</si>
  <si>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</si>
  <si>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</si>
  <si>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</si>
  <si>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</si>
  <si>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</si>
  <si>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</si>
  <si>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</si>
  <si>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</si>
  <si>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</si>
  <si>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</si>
  <si>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</si>
  <si>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</si>
  <si>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</si>
  <si>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</si>
  <si>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</si>
  <si>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</si>
  <si>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</si>
  <si>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</si>
  <si>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</si>
  <si>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</si>
  <si>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</si>
  <si>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</si>
  <si>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</si>
  <si>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</si>
  <si>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</si>
  <si>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</si>
  <si>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</si>
  <si>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</si>
  <si>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</si>
  <si>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</si>
  <si>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</si>
  <si>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</si>
  <si>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</si>
  <si>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</si>
  <si>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</si>
  <si>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</si>
  <si>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</si>
  <si>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</si>
  <si>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</si>
  <si>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</si>
  <si>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</si>
  <si>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</si>
  <si>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</si>
  <si>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</si>
  <si>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</si>
  <si>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</si>
  <si>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</si>
  <si>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</si>
  <si>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</si>
  <si>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</si>
  <si>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</si>
  <si>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</si>
  <si>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</si>
  <si>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</si>
  <si>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</si>
  <si>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</si>
  <si>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</si>
  <si>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</si>
  <si>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</si>
  <si>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</si>
  <si>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</si>
  <si>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</si>
  <si>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</si>
  <si>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</si>
  <si>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</si>
  <si>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</si>
  <si>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</si>
  <si>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</si>
  <si>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</si>
  <si>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</si>
  <si>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</si>
  <si>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</si>
  <si>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</si>
  <si>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</si>
  <si>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</si>
  <si>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</si>
  <si>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</si>
  <si>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</si>
  <si>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</si>
  <si>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</si>
  <si>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</si>
  <si>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</si>
  <si>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</si>
  <si>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</si>
  <si>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</si>
  <si>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</si>
  <si>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</si>
  <si>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</si>
  <si>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</si>
  <si>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</si>
  <si>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</si>
  <si>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</si>
  <si>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</si>
  <si>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</si>
  <si>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</si>
  <si>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</si>
  <si>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</si>
  <si>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</si>
  <si>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</si>
  <si>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</si>
  <si>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</si>
  <si>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</si>
  <si>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</si>
  <si>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</si>
  <si>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</si>
  <si>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</si>
  <si>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</si>
  <si>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</si>
  <si>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</si>
  <si>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</si>
  <si>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</si>
  <si>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</si>
  <si>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</si>
  <si>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</si>
  <si>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</si>
  <si>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</si>
  <si>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</si>
  <si>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</si>
  <si>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</si>
  <si>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</si>
  <si>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</si>
  <si>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</si>
  <si>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</si>
  <si>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</si>
  <si>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</si>
  <si>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</si>
  <si>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</si>
  <si>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</si>
  <si>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</si>
  <si>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</si>
  <si>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</si>
  <si>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</si>
  <si>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</si>
  <si>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</si>
  <si>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</si>
  <si>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</si>
  <si>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</si>
  <si>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</si>
  <si>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</si>
  <si>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</si>
  <si>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</si>
  <si>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</si>
  <si>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</si>
  <si>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</si>
  <si>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</si>
  <si>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</si>
  <si>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</si>
  <si>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</si>
  <si>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</si>
  <si>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</si>
  <si>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</si>
  <si>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</si>
  <si>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</si>
  <si>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</si>
  <si>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</si>
  <si>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</si>
  <si>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</si>
  <si>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</si>
  <si>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</si>
  <si>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</si>
  <si>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</si>
  <si>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</si>
  <si>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</si>
  <si>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</si>
  <si>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</si>
  <si>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</si>
  <si>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</si>
  <si>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</si>
  <si>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</si>
  <si>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</si>
  <si>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</si>
  <si>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</si>
  <si>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</si>
  <si>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</si>
  <si>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</si>
  <si>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</si>
  <si>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</si>
  <si>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</si>
  <si>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</si>
  <si>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</si>
  <si>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</si>
  <si>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</si>
  <si>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</si>
  <si>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</si>
  <si>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</si>
  <si>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</si>
  <si>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</si>
  <si>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</si>
  <si>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</si>
  <si>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</si>
  <si>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</si>
  <si>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</si>
  <si>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</si>
  <si>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</si>
  <si>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</si>
  <si>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</si>
  <si>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</si>
  <si>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</si>
  <si>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</si>
  <si>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</si>
  <si>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</si>
  <si>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</si>
  <si>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</si>
  <si>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</si>
  <si>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</si>
  <si>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</si>
  <si>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</si>
  <si>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</si>
  <si>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</si>
  <si>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</si>
  <si>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</si>
  <si>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</si>
  <si>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</si>
  <si>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</si>
  <si>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</si>
  <si>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</si>
  <si>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</si>
  <si>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</si>
  <si>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</si>
  <si>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</si>
  <si>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</si>
  <si>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</si>
  <si>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</si>
  <si>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</si>
  <si>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</si>
  <si>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</si>
  <si>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</si>
  <si>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</si>
  <si>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</si>
  <si>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</si>
  <si>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</si>
  <si>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</si>
  <si>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</si>
  <si>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</si>
  <si>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</si>
  <si>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</si>
  <si>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</si>
  <si>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</si>
  <si>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</si>
  <si>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</si>
  <si>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</si>
  <si>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</si>
  <si>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</si>
  <si>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</si>
  <si>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</si>
  <si>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</si>
  <si>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</si>
  <si>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</si>
  <si>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</si>
  <si>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</si>
  <si>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</si>
  <si>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</si>
  <si>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</si>
  <si>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</si>
  <si>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</si>
  <si>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</si>
  <si>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</si>
  <si>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</si>
  <si>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</si>
  <si>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</si>
  <si>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</si>
  <si>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</si>
  <si>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</si>
  <si>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</si>
  <si>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</si>
  <si>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</si>
  <si>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</si>
  <si>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</si>
  <si>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</si>
  <si>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</si>
  <si>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</si>
  <si>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</si>
  <si>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</si>
  <si>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</si>
  <si>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</si>
  <si>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</si>
  <si>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</si>
  <si>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</si>
  <si>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</si>
  <si>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</si>
  <si>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</si>
  <si>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</si>
  <si>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</si>
  <si>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</si>
  <si>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</si>
  <si>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</si>
  <si>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</si>
  <si>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</si>
  <si>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</si>
  <si>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</si>
  <si>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</si>
  <si>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</si>
  <si>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</si>
  <si>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</si>
  <si>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</si>
  <si>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</si>
  <si>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</si>
  <si>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</si>
  <si>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</si>
  <si>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</si>
  <si>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</si>
  <si>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</si>
  <si>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</si>
  <si>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</si>
  <si>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</si>
  <si>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</si>
  <si>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</si>
  <si>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</si>
  <si>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</si>
  <si>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</si>
  <si>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</si>
  <si>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</si>
  <si>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</si>
  <si>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</si>
  <si>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</si>
  <si>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</si>
  <si>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</si>
  <si>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</si>
  <si>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</si>
  <si>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</si>
  <si>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</si>
  <si>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</si>
  <si>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</si>
  <si>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</si>
  <si>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</si>
  <si>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</si>
  <si>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</si>
  <si>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</si>
  <si>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</si>
  <si>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</si>
  <si>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</si>
  <si>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</si>
  <si>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</si>
  <si>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</si>
  <si>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</si>
  <si>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</si>
  <si>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</si>
  <si>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</si>
  <si>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</si>
  <si>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</si>
  <si>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</si>
  <si>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</si>
  <si>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</si>
  <si>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</si>
  <si>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</si>
  <si>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</si>
  <si>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</si>
  <si>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</si>
  <si>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</si>
  <si>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</si>
  <si>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</si>
  <si>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</si>
  <si>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</si>
  <si>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</si>
  <si>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</si>
  <si>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</si>
  <si>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</si>
  <si>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</si>
  <si>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</si>
  <si>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</si>
  <si>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</si>
  <si>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</si>
  <si>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</si>
  <si>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</si>
  <si>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</si>
  <si>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</si>
  <si>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</si>
  <si>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</si>
  <si>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</si>
  <si>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</si>
  <si>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</si>
  <si>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</si>
  <si>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</si>
  <si>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</si>
  <si>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</si>
  <si>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</si>
  <si>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</si>
  <si>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</si>
  <si>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</si>
  <si>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</si>
  <si>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</si>
  <si>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</si>
  <si>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</si>
  <si>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</si>
  <si>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</si>
  <si>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</si>
  <si>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</si>
  <si>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</si>
  <si>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</si>
  <si>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</si>
  <si>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</si>
  <si>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</si>
  <si>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</si>
  <si>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</si>
  <si>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</si>
  <si>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</si>
  <si>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</si>
  <si>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</si>
  <si>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</si>
  <si>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</si>
  <si>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</si>
  <si>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</si>
  <si>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</si>
  <si>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</si>
  <si>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</si>
  <si>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</si>
  <si>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</si>
  <si>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</si>
  <si>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</si>
  <si>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</si>
  <si>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</si>
  <si>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</si>
  <si>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</si>
  <si>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</si>
  <si>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</si>
  <si>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</si>
  <si>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</si>
  <si>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</si>
  <si>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</si>
  <si>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</si>
  <si>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</si>
  <si>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</si>
  <si>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</si>
  <si>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</si>
  <si>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</si>
  <si>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</si>
  <si>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</si>
  <si>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</si>
  <si>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</si>
  <si>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</si>
  <si>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</si>
  <si>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</si>
  <si>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</si>
  <si>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</si>
  <si>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</si>
  <si>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</si>
  <si>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</si>
  <si>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</si>
  <si>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</si>
  <si>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</si>
  <si>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</si>
  <si>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</si>
  <si>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</si>
  <si>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</si>
  <si>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</si>
  <si>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</si>
  <si>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</si>
  <si>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</si>
  <si>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</si>
  <si>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</si>
  <si>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</si>
  <si>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</si>
  <si>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</si>
  <si>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</si>
  <si>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</si>
  <si>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</si>
  <si>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</si>
  <si>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</si>
  <si>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</si>
  <si>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</si>
  <si>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</si>
  <si>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</si>
  <si>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</si>
  <si>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</si>
  <si>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</si>
  <si>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</si>
  <si>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</si>
  <si>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</si>
  <si>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</si>
  <si>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</si>
  <si>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</si>
  <si>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</si>
  <si>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</si>
  <si>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</si>
  <si>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</si>
  <si>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</si>
  <si>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</si>
  <si>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</si>
  <si>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</si>
  <si>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</si>
  <si>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</si>
  <si>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</si>
  <si>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</si>
  <si>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</si>
  <si>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</si>
  <si>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</si>
  <si>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</si>
  <si>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</si>
  <si>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</si>
  <si>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</si>
  <si>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</si>
  <si>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</si>
  <si>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</si>
  <si>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</si>
  <si>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</si>
  <si>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</si>
  <si>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</si>
  <si>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</si>
  <si>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</si>
  <si>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</si>
  <si>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</si>
  <si>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</si>
  <si>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</si>
  <si>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</si>
  <si>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</si>
  <si>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</si>
  <si>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</si>
  <si>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</si>
  <si>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</si>
  <si>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</si>
  <si>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</si>
  <si>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</si>
  <si>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</si>
  <si>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</si>
  <si>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</si>
  <si>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</si>
  <si>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</si>
  <si>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</si>
  <si>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</si>
  <si>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</si>
  <si>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</si>
  <si>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</si>
  <si>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</si>
  <si>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</si>
  <si>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</si>
  <si>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</si>
  <si>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</si>
  <si>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</si>
  <si>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</si>
  <si>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</si>
  <si>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</si>
  <si>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</si>
  <si>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</si>
  <si>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</si>
  <si>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</si>
  <si>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</si>
  <si>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</si>
  <si>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</si>
  <si>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</si>
  <si>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</si>
  <si>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</si>
  <si>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</si>
  <si>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</si>
  <si>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</si>
  <si>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</si>
  <si>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</si>
  <si>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</si>
  <si>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</si>
  <si>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</si>
  <si>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</si>
  <si>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</si>
  <si>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</si>
  <si>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</si>
  <si>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</si>
  <si>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</si>
  <si>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</si>
  <si>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</si>
  <si>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</si>
  <si>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</si>
  <si>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</si>
  <si>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</si>
  <si>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</si>
  <si>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</si>
  <si>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</si>
  <si>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</si>
  <si>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</si>
  <si>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</si>
  <si>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</si>
  <si>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</si>
  <si>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</si>
  <si>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</si>
  <si>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</si>
  <si>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</si>
  <si>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</si>
  <si>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</si>
  <si>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</si>
  <si>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</si>
  <si>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</si>
  <si>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</si>
  <si>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</si>
  <si>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</si>
  <si>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</si>
  <si>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</si>
  <si>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</si>
  <si>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</si>
  <si>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</si>
  <si>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</si>
  <si>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</si>
  <si>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</si>
  <si>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</si>
  <si>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</si>
  <si>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</si>
  <si>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</si>
  <si>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</si>
  <si>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</si>
  <si>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</si>
  <si>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</si>
  <si>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</si>
  <si>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</si>
  <si>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</si>
  <si>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</si>
  <si>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</si>
  <si>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</si>
  <si>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</si>
  <si>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</si>
  <si>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</si>
  <si>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</si>
  <si>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</si>
  <si>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</si>
  <si>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</si>
  <si>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</si>
  <si>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</si>
  <si>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</si>
  <si>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</si>
  <si>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</si>
  <si>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</si>
  <si>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</si>
  <si>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</si>
  <si>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</si>
  <si>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</si>
  <si>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</si>
  <si>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</si>
  <si>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</si>
  <si>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</si>
  <si>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</si>
  <si>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</si>
  <si>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</si>
  <si>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</si>
  <si>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</si>
  <si>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</si>
  <si>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</si>
  <si>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</si>
  <si>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</si>
  <si>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</si>
  <si>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</si>
  <si>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</si>
  <si>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</si>
  <si>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</si>
  <si>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</si>
  <si>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</si>
  <si>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</si>
  <si>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</si>
  <si>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</si>
  <si>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</si>
  <si>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</si>
  <si>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</si>
  <si>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</si>
  <si>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</si>
  <si>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</si>
  <si>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</si>
  <si>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</si>
  <si>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</si>
  <si>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</si>
  <si>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</si>
  <si>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</si>
  <si>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</si>
  <si>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</si>
  <si>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</si>
  <si>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</si>
  <si>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</si>
  <si>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</si>
  <si>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</si>
  <si>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</si>
  <si>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</si>
  <si>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</si>
  <si>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</si>
  <si>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</si>
  <si>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</si>
  <si>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</si>
  <si>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</si>
  <si>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</si>
  <si>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</si>
  <si>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</si>
  <si>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</si>
  <si>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</si>
  <si>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</si>
  <si>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</si>
  <si>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</si>
  <si>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</si>
  <si>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</si>
  <si>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</si>
  <si>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</si>
  <si>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</si>
  <si>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</si>
  <si>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</si>
  <si>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</si>
  <si>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</si>
  <si>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</si>
  <si>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</si>
  <si>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</si>
  <si>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</si>
  <si>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</si>
  <si>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</si>
  <si>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</si>
  <si>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</si>
  <si>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</si>
  <si>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</si>
  <si>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</si>
  <si>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</si>
  <si>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</si>
  <si>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</si>
  <si>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</si>
  <si>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</si>
  <si>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</si>
  <si>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</si>
  <si>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</si>
  <si>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</si>
  <si>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</si>
  <si>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</si>
  <si>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</si>
  <si>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</si>
  <si>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</si>
  <si>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</si>
  <si>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</si>
  <si>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</si>
  <si>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</si>
  <si>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</si>
  <si>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</si>
  <si>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</si>
  <si>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</si>
  <si>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</si>
  <si>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</si>
  <si>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</si>
  <si>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</si>
  <si>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</si>
  <si>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</si>
  <si>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</si>
  <si>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</si>
  <si>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</si>
  <si>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</si>
  <si>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</si>
  <si>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</si>
  <si>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</si>
  <si>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</si>
  <si>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</si>
  <si>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</si>
  <si>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</si>
  <si>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</si>
  <si>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</si>
  <si>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</si>
  <si>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</si>
  <si>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</si>
  <si>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</si>
  <si>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</si>
  <si>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</si>
  <si>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</si>
  <si>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</si>
  <si>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</si>
  <si>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</si>
  <si>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</si>
  <si>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</si>
  <si>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</si>
  <si>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</si>
  <si>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</si>
  <si>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</si>
  <si>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</si>
  <si>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</si>
  <si>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</si>
  <si>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</si>
  <si>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</si>
  <si>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</si>
  <si>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</si>
  <si>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</si>
  <si>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</si>
  <si>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</si>
  <si>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</si>
  <si>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</si>
  <si>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</si>
  <si>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</si>
  <si>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</si>
  <si>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</si>
  <si>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</si>
  <si>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</si>
  <si>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</si>
  <si>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</si>
  <si>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</si>
  <si>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</si>
  <si>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</si>
  <si>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</si>
  <si>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</si>
  <si>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</si>
  <si>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</si>
  <si>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</si>
  <si>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</si>
  <si>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</si>
  <si>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</si>
  <si>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</si>
  <si>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</si>
  <si>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</si>
  <si>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</si>
  <si>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</si>
  <si>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</si>
  <si>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</si>
  <si>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</si>
  <si>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</si>
  <si>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</si>
  <si>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</si>
  <si>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</si>
  <si>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</si>
  <si>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</si>
  <si>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</si>
  <si>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</si>
  <si>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</si>
  <si>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</si>
  <si>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</si>
  <si>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</si>
  <si>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</si>
  <si>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</si>
  <si>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</si>
  <si>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</si>
  <si>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</si>
  <si>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</si>
  <si>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</si>
  <si>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</si>
  <si>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</si>
  <si>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</si>
  <si>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</si>
  <si>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</si>
  <si>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</si>
  <si>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</si>
  <si>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</si>
  <si>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</si>
  <si>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</si>
  <si>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</si>
  <si>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</si>
  <si>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</si>
  <si>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</si>
  <si>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</si>
  <si>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</si>
  <si>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</si>
  <si>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</si>
  <si>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</si>
  <si>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</si>
  <si>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</si>
  <si>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</si>
  <si>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</si>
  <si>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</si>
  <si>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</si>
  <si>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</si>
  <si>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</si>
  <si>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</si>
  <si>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</si>
  <si>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</si>
  <si>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</si>
  <si>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</si>
  <si>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</si>
  <si>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</si>
  <si>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</si>
  <si>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</si>
  <si>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</si>
  <si>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</si>
  <si>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</si>
  <si>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</si>
  <si>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</si>
  <si>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</si>
  <si>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</si>
  <si>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</si>
  <si>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</si>
  <si>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</si>
  <si>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</si>
  <si>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</si>
  <si>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</si>
  <si>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</si>
  <si>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</si>
  <si>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</si>
  <si>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</si>
  <si>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</si>
  <si>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</si>
  <si>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</si>
  <si>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</si>
  <si>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</si>
  <si>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</si>
  <si>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</si>
  <si>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</si>
  <si>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</si>
  <si>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</si>
  <si>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</si>
  <si>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</si>
  <si>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</si>
  <si>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</si>
  <si>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</si>
  <si>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</si>
  <si>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</si>
  <si>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</si>
  <si>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</si>
  <si>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</si>
  <si>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</si>
  <si>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</si>
  <si>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</si>
  <si>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</si>
  <si>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</si>
  <si>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</si>
  <si>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</si>
  <si>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</si>
  <si>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</si>
  <si>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</si>
  <si>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</si>
  <si>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</si>
  <si>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</si>
  <si>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</si>
  <si>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</si>
  <si>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</si>
  <si>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</si>
  <si>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</si>
  <si>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</si>
  <si>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</si>
  <si>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</si>
  <si>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</si>
  <si>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</si>
  <si>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</si>
  <si>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</si>
  <si>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</si>
  <si>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</si>
  <si>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</si>
  <si>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</si>
  <si>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</si>
  <si>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</si>
  <si>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</si>
  <si>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</si>
  <si>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</si>
  <si>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</si>
  <si>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</si>
  <si>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</si>
  <si>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</si>
  <si>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</si>
  <si>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</si>
  <si>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</si>
  <si>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</si>
  <si>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</si>
  <si>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</si>
  <si>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</si>
  <si>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</si>
  <si>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</si>
  <si>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</si>
  <si>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</si>
  <si>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</si>
  <si>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</si>
  <si>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</si>
  <si>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</si>
  <si>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</si>
  <si>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</si>
  <si>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</si>
  <si>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</si>
  <si>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</si>
  <si>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</si>
  <si>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</si>
  <si>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</si>
  <si>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</si>
  <si>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</si>
  <si>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</si>
  <si>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</si>
  <si>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</si>
  <si>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</si>
  <si>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</si>
  <si>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</si>
  <si>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</si>
  <si>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</si>
  <si>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</si>
  <si>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</si>
  <si>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</si>
  <si>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</si>
  <si>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</si>
  <si>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</si>
  <si>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</si>
  <si>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</si>
  <si>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</si>
  <si>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</si>
  <si>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</si>
  <si>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</si>
  <si>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</si>
  <si>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</si>
  <si>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</si>
  <si>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</si>
  <si>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</si>
  <si>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</si>
  <si>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</si>
  <si>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</si>
  <si>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</si>
  <si>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</si>
  <si>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</si>
  <si>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</si>
  <si>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</si>
  <si>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</si>
  <si>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</si>
  <si>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</si>
  <si>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</si>
  <si>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</si>
  <si>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</si>
  <si>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</si>
  <si>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</si>
  <si>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</si>
  <si>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</si>
  <si>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</si>
  <si>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</si>
  <si>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</si>
  <si>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</si>
  <si>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</si>
  <si>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</si>
  <si>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</si>
  <si>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</si>
  <si>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</si>
  <si>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</si>
  <si>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</si>
  <si>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</si>
  <si>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</si>
  <si>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</si>
  <si>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</si>
  <si>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</si>
  <si>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</si>
  <si>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</si>
  <si>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</si>
  <si>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</si>
  <si>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</si>
  <si>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</si>
  <si>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</si>
  <si>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</si>
  <si>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</si>
  <si>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</si>
  <si>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</si>
  <si>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</si>
  <si>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</si>
  <si>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</si>
  <si>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</si>
  <si>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</si>
  <si>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</si>
  <si>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</si>
  <si>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</si>
  <si>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</si>
  <si>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</si>
  <si>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</si>
  <si>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</si>
  <si>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</si>
  <si>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</si>
  <si>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</si>
  <si>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</si>
  <si>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</si>
  <si>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</si>
  <si>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</si>
  <si>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</si>
  <si>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</si>
  <si>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</si>
  <si>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</si>
  <si>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</si>
  <si>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</si>
  <si>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</si>
  <si>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</si>
  <si>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</si>
  <si>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</si>
  <si>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</si>
  <si>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</si>
  <si>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</si>
  <si>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</si>
  <si>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</si>
  <si>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</si>
  <si>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</si>
  <si>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</si>
  <si>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</si>
  <si>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</si>
  <si>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</si>
  <si>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</si>
  <si>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</si>
  <si>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</si>
  <si>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</si>
  <si>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</si>
  <si>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</si>
  <si>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</si>
  <si>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</si>
  <si>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</si>
  <si>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</si>
  <si>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</si>
  <si>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</si>
  <si>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</si>
  <si>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</si>
  <si>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</si>
  <si>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</si>
  <si>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</si>
  <si>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</si>
  <si>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</si>
  <si>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</si>
  <si>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</si>
  <si>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</si>
  <si>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</si>
  <si>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</si>
  <si>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</si>
  <si>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</si>
  <si>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</si>
  <si>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</si>
  <si>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</si>
  <si>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</si>
  <si>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</si>
  <si>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</si>
  <si>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</si>
  <si>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</si>
  <si>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</si>
  <si>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</si>
  <si>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</si>
  <si>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</si>
  <si>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</si>
  <si>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</si>
  <si>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</si>
  <si>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</si>
  <si>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</si>
  <si>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</si>
  <si>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</si>
  <si>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</si>
  <si>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</si>
  <si>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</si>
  <si>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</si>
  <si>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</si>
  <si>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</si>
  <si>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</si>
  <si>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</si>
  <si>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</si>
  <si>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</si>
  <si>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</si>
  <si>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</si>
  <si>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</si>
  <si>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</si>
  <si>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</si>
  <si>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</si>
  <si>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</si>
  <si>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</si>
  <si>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</si>
  <si>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</si>
  <si>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</si>
  <si>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</si>
  <si>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</si>
  <si>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</si>
  <si>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</si>
  <si>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</si>
  <si>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</si>
  <si>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</si>
  <si>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</si>
  <si>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</si>
  <si>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</si>
  <si>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</si>
  <si>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</si>
  <si>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</si>
  <si>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</si>
  <si>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</si>
  <si>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</si>
  <si>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</si>
  <si>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</si>
  <si>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</si>
  <si>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</si>
  <si>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</si>
  <si>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</si>
  <si>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</si>
  <si>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</si>
  <si>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</si>
  <si>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</si>
  <si>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</si>
  <si>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</si>
  <si>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</si>
  <si>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</si>
  <si>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</si>
  <si>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</si>
  <si>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</si>
  <si>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</si>
  <si>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</si>
  <si>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</si>
  <si>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</si>
  <si>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</si>
  <si>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</si>
  <si>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</si>
  <si>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</si>
  <si>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</si>
  <si>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</si>
  <si>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</si>
  <si>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</si>
  <si>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</si>
  <si>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</si>
  <si>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</si>
  <si>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</si>
  <si>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</si>
  <si>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</si>
  <si>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</si>
  <si>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</si>
  <si>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</si>
  <si>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</si>
  <si>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</si>
  <si>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</si>
  <si>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</si>
  <si>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</si>
  <si>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</si>
  <si>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</si>
  <si>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</si>
  <si>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</si>
  <si>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</si>
  <si>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</si>
  <si>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</si>
  <si>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</si>
  <si>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</si>
  <si>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</si>
  <si>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</si>
  <si>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</si>
  <si>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</si>
  <si>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</si>
  <si>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</si>
  <si>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</si>
  <si>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</si>
  <si>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</si>
  <si>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</si>
  <si>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</si>
  <si>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</si>
  <si>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</si>
  <si>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</si>
  <si>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</si>
  <si>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</si>
  <si>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</si>
  <si>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</si>
  <si>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</si>
  <si>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</si>
  <si>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</si>
  <si>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</si>
  <si>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</si>
  <si>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</si>
  <si>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</si>
  <si>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</si>
  <si>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</si>
  <si>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</si>
  <si>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</si>
  <si>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</si>
  <si>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</si>
  <si>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</si>
  <si>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</si>
  <si>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</si>
  <si>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</si>
  <si>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</si>
  <si>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</si>
  <si>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</si>
  <si>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</si>
  <si>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</si>
  <si>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</si>
  <si>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</si>
  <si>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</si>
  <si>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</si>
  <si>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</si>
  <si>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</si>
  <si>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</si>
  <si>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</si>
  <si>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</si>
  <si>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</si>
  <si>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</si>
  <si>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</si>
  <si>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</si>
  <si>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</si>
  <si>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</si>
  <si>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</si>
  <si>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</si>
  <si>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</si>
  <si>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</si>
  <si>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</si>
  <si>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</si>
  <si>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</si>
  <si>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</si>
  <si>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</si>
  <si>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</si>
  <si>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</si>
  <si>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</si>
  <si>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</si>
  <si>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</si>
  <si>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</si>
  <si>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</si>
  <si>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</si>
  <si>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</si>
  <si>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</si>
  <si>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</si>
  <si>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</si>
  <si>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</si>
  <si>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</si>
  <si>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</si>
  <si>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</si>
  <si>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</si>
  <si>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</si>
  <si>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</si>
  <si>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</si>
  <si>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</si>
  <si>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</si>
  <si>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</si>
  <si>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</si>
  <si>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</si>
  <si>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</si>
  <si>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</si>
  <si>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</si>
  <si>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</si>
  <si>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</si>
  <si>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</si>
  <si>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</si>
  <si>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</si>
  <si>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</si>
  <si>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</si>
  <si>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</si>
  <si>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</si>
  <si>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</si>
  <si>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</si>
  <si>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</si>
  <si>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</si>
  <si>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</si>
  <si>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</si>
  <si>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</si>
  <si>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</si>
  <si>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</si>
  <si>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</si>
  <si>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</si>
  <si>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</si>
  <si>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</si>
  <si>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</si>
  <si>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</si>
  <si>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</si>
  <si>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</si>
  <si>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</si>
  <si>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</si>
  <si>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</si>
  <si>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</si>
  <si>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</si>
  <si>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</si>
  <si>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</si>
  <si>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</si>
  <si>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</si>
  <si>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</si>
  <si>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</si>
  <si>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</si>
  <si>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</si>
  <si>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</si>
  <si>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</si>
  <si>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</si>
  <si>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</si>
  <si>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</si>
  <si>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</si>
  <si>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</si>
  <si>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</si>
  <si>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</si>
  <si>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</si>
  <si>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</si>
  <si>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</si>
  <si>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</si>
  <si>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</si>
  <si>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</si>
  <si>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</si>
  <si>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</si>
  <si>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</si>
  <si>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</si>
  <si>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</si>
  <si>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</si>
  <si>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</si>
  <si>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</si>
  <si>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</si>
  <si>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</si>
  <si>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</si>
  <si>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</si>
  <si>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</si>
  <si>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</si>
  <si>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</si>
  <si>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</si>
  <si>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</si>
  <si>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</si>
  <si>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</si>
  <si>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</si>
  <si>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</si>
  <si>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</si>
  <si>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</si>
  <si>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</si>
  <si>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</si>
  <si>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</si>
  <si>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</si>
  <si>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</si>
  <si>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</si>
  <si>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</si>
  <si>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</si>
  <si>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</si>
  <si>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</si>
  <si>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</si>
  <si>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</si>
  <si>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</si>
  <si>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</si>
  <si>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</si>
  <si>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</si>
  <si>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</si>
  <si>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</si>
  <si>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</si>
  <si>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</si>
  <si>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</si>
  <si>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</si>
  <si>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</si>
  <si>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</si>
  <si>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</si>
  <si>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</si>
  <si>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</si>
  <si>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</si>
  <si>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</si>
  <si>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</si>
  <si>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</si>
  <si>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</si>
  <si>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</si>
  <si>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</si>
  <si>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</si>
  <si>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</si>
  <si>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</si>
  <si>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</si>
  <si>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</si>
  <si>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</si>
  <si>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</si>
  <si>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</si>
  <si>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</si>
  <si>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</si>
  <si>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</si>
  <si>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</si>
  <si>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</si>
  <si>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</si>
  <si>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</si>
  <si>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</si>
  <si>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</si>
  <si>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</si>
  <si>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</si>
  <si>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</si>
  <si>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</si>
  <si>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</si>
  <si>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</si>
  <si>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</si>
  <si>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</si>
  <si>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</si>
  <si>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</si>
  <si>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</si>
  <si>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</si>
  <si>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</si>
  <si>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</si>
  <si>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</si>
  <si>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</si>
  <si>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</si>
  <si>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</si>
  <si>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</si>
  <si>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</si>
  <si>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</si>
  <si>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</si>
  <si>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</si>
  <si>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</si>
  <si>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</si>
  <si>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</si>
  <si>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</si>
  <si>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</si>
  <si>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</si>
  <si>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</si>
  <si>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</si>
  <si>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</si>
  <si>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</si>
  <si>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</si>
  <si>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</si>
  <si>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</si>
  <si>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</si>
  <si>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</si>
  <si>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</si>
  <si>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</si>
  <si>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</si>
  <si>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</si>
  <si>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</si>
  <si>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</si>
  <si>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</si>
  <si>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</si>
  <si>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</si>
  <si>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</si>
  <si>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</si>
  <si>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</si>
  <si>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</si>
  <si>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</si>
  <si>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</si>
  <si>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</si>
  <si>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</si>
  <si>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</si>
  <si>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</si>
  <si>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</si>
  <si>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</si>
  <si>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</si>
  <si>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</si>
  <si>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</si>
  <si>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</si>
  <si>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</si>
  <si>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</si>
  <si>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</si>
  <si>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</si>
  <si>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</si>
  <si>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</si>
  <si>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</si>
  <si>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</si>
  <si>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</si>
  <si>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</si>
  <si>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</si>
  <si>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</si>
  <si>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</si>
  <si>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</si>
  <si>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</si>
  <si>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</si>
  <si>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</si>
  <si>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</si>
  <si>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</si>
  <si>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</si>
  <si>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</si>
  <si>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</si>
  <si>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</si>
  <si>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</si>
  <si>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</si>
  <si>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</si>
  <si>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</si>
  <si>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</si>
  <si>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</si>
  <si>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</si>
  <si>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</si>
  <si>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</si>
  <si>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</si>
  <si>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</si>
  <si>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</si>
  <si>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</si>
  <si>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</si>
  <si>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</si>
  <si>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</si>
  <si>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</si>
  <si>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</si>
  <si>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</si>
  <si>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</si>
  <si>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</si>
  <si>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</si>
  <si>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</si>
  <si>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</si>
  <si>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</si>
  <si>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</si>
  <si>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</si>
  <si>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</si>
  <si>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</si>
  <si>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</si>
  <si>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</si>
  <si>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</si>
  <si>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</si>
  <si>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</si>
  <si>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</si>
  <si>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</si>
  <si>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</si>
  <si>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</si>
  <si>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</si>
  <si>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</si>
  <si>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</si>
  <si>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</si>
  <si>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</si>
  <si>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</si>
  <si>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</si>
  <si>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</si>
  <si>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</si>
  <si>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</si>
  <si>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</si>
  <si>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</si>
  <si>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</si>
  <si>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</si>
  <si>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</si>
  <si>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</si>
  <si>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</si>
  <si>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</si>
  <si>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</si>
  <si>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</si>
  <si>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</si>
  <si>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</si>
  <si>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</si>
  <si>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</si>
  <si>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</si>
  <si>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</si>
  <si>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</si>
  <si>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</si>
  <si>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</si>
  <si>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</si>
  <si>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</si>
  <si>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</si>
  <si>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</si>
  <si>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</si>
  <si>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</si>
  <si>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</si>
  <si>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</si>
  <si>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</si>
  <si>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</si>
  <si>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</si>
  <si>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</si>
  <si>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</si>
  <si>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</si>
  <si>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</si>
  <si>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</si>
  <si>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</si>
  <si>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</si>
  <si>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</si>
  <si>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</si>
  <si>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</si>
  <si>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</si>
  <si>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</si>
  <si>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</si>
  <si>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</si>
  <si>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</si>
  <si>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</si>
  <si>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</si>
  <si>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</si>
  <si>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</si>
  <si>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</si>
  <si>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</si>
  <si>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</si>
  <si>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</si>
  <si>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</si>
  <si>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</si>
  <si>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</si>
  <si>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</si>
  <si>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</si>
  <si>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</si>
  <si>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</si>
  <si>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</si>
  <si>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</si>
  <si>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</si>
  <si>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</si>
  <si>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</si>
  <si>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</si>
  <si>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</si>
  <si>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</si>
  <si>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</si>
  <si>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</si>
  <si>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</si>
  <si>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</si>
  <si>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</si>
  <si>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</si>
  <si>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</si>
  <si>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</si>
  <si>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</si>
  <si>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</si>
  <si>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</si>
  <si>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</si>
  <si>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</si>
  <si>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</si>
  <si>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</si>
  <si>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</si>
  <si>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</si>
  <si>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</si>
  <si>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</si>
  <si>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</si>
  <si>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</si>
  <si>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</si>
  <si>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</si>
  <si>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</si>
  <si>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</si>
  <si>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</si>
  <si>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</si>
  <si>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</si>
  <si>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</si>
  <si>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</si>
  <si>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</si>
  <si>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</si>
  <si>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</si>
  <si>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</si>
  <si>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</si>
  <si>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</si>
  <si>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</si>
  <si>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</si>
  <si>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</si>
  <si>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</si>
  <si>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</si>
  <si>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</si>
  <si>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</si>
  <si>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</si>
  <si>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</si>
  <si>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</si>
  <si>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</si>
  <si>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</si>
  <si>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</si>
  <si>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</si>
  <si>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</si>
  <si>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</si>
  <si>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</si>
  <si>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</si>
  <si>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</si>
  <si>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</si>
  <si>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</si>
  <si>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</si>
  <si>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</si>
  <si>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</si>
  <si>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</si>
  <si>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</si>
  <si>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</si>
  <si>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</si>
  <si>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</si>
  <si>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</si>
  <si>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</si>
  <si>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</si>
  <si>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</si>
  <si>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</si>
  <si>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</si>
  <si>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</si>
  <si>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</si>
  <si>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</si>
  <si>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</si>
  <si>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</si>
  <si>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</si>
  <si>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</si>
  <si>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</si>
  <si>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</si>
  <si>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</si>
  <si>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</si>
  <si>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</si>
  <si>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</si>
  <si>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</si>
  <si>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</si>
  <si>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</si>
  <si>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</si>
  <si>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</si>
  <si>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</si>
  <si>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</si>
  <si>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</si>
  <si>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</si>
  <si>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</si>
  <si>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</si>
  <si>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</si>
  <si>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</si>
  <si>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</si>
  <si>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</si>
  <si>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</si>
  <si>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</si>
  <si>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</si>
  <si>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</si>
  <si>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</si>
  <si>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</si>
  <si>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</si>
  <si>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</si>
  <si>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</si>
  <si>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</si>
  <si>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</si>
  <si>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</si>
  <si>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</si>
  <si>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</si>
  <si>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</si>
  <si>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</si>
  <si>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</si>
  <si>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</si>
  <si>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</si>
  <si>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</si>
  <si>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</si>
  <si>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</si>
  <si>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</si>
  <si>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</si>
  <si>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</si>
  <si>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</si>
  <si>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</si>
  <si>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</si>
  <si>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</si>
  <si>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</si>
  <si>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</si>
  <si>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</si>
  <si>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</si>
  <si>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</si>
  <si>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</si>
  <si>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</si>
  <si>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</si>
  <si>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</si>
  <si>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</si>
  <si>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</si>
  <si>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</si>
  <si>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</si>
  <si>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</si>
  <si>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</si>
  <si>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</si>
  <si>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</si>
  <si>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</si>
  <si>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</si>
  <si>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</si>
  <si>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</si>
  <si>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</si>
  <si>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</si>
  <si>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</si>
  <si>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</si>
  <si>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</si>
  <si>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</si>
  <si>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</si>
  <si>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</si>
  <si>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</si>
  <si>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</si>
  <si>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</si>
  <si>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</si>
  <si>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</si>
  <si>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</si>
  <si>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</si>
  <si>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</si>
  <si>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</si>
  <si>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</si>
  <si>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</si>
  <si>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</si>
  <si>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</si>
  <si>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</si>
  <si>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</si>
  <si>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</si>
  <si>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</si>
  <si>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</si>
  <si>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</si>
  <si>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</si>
  <si>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</si>
  <si>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</si>
  <si>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</si>
  <si>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</si>
  <si>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</si>
  <si>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</si>
  <si>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</si>
  <si>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</si>
  <si>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</si>
  <si>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</si>
  <si>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</si>
  <si>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</si>
  <si>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</si>
  <si>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</si>
  <si>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</si>
  <si>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</si>
  <si>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</si>
  <si>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</si>
  <si>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</si>
  <si>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</si>
  <si>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</si>
  <si>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</si>
  <si>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</si>
  <si>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</si>
  <si>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</si>
  <si>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</si>
  <si>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</si>
  <si>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</si>
  <si>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</si>
  <si>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</si>
  <si>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</si>
  <si>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</si>
  <si>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</si>
  <si>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</si>
  <si>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</si>
  <si>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</si>
  <si>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</si>
  <si>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</si>
  <si>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</si>
  <si>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</si>
  <si>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</si>
  <si>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</si>
  <si>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</si>
  <si>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</si>
  <si>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</si>
  <si>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</si>
  <si>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</si>
  <si>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</si>
  <si>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</si>
  <si>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</si>
  <si>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</si>
  <si>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</si>
  <si>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</si>
  <si>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</si>
  <si>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</si>
  <si>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</si>
  <si>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</si>
  <si>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</si>
  <si>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</si>
  <si>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</si>
  <si>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</si>
  <si>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</si>
  <si>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</si>
  <si>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</si>
  <si>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</si>
  <si>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</si>
  <si>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</si>
  <si>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</si>
  <si>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</si>
  <si>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</si>
  <si>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</si>
  <si>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</si>
  <si>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</si>
  <si>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</si>
  <si>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</si>
  <si>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</si>
  <si>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</si>
  <si>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</si>
  <si>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</si>
  <si>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</si>
  <si>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</si>
  <si>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</si>
  <si>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</si>
  <si>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</si>
  <si>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</si>
  <si>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</si>
  <si>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</si>
  <si>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</si>
  <si>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</si>
  <si>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</si>
  <si>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</si>
  <si>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</si>
  <si>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</si>
  <si>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</si>
  <si>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</si>
  <si>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</si>
  <si>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</si>
  <si>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</si>
  <si>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</si>
  <si>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</si>
  <si>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</si>
  <si>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</si>
  <si>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</si>
  <si>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</si>
  <si>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</si>
  <si>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</si>
  <si>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</si>
  <si>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</si>
  <si>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</si>
  <si>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</si>
  <si>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</si>
  <si>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</si>
  <si>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</si>
  <si>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</si>
  <si>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</si>
  <si>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</si>
  <si>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</si>
  <si>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</si>
  <si>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</si>
  <si>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</si>
  <si>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</si>
  <si>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</si>
  <si>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</si>
  <si>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</si>
  <si>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</si>
  <si>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</si>
  <si>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</si>
  <si>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</si>
  <si>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</si>
  <si>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</si>
  <si>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</si>
  <si>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</si>
  <si>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</si>
  <si>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</si>
  <si>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</si>
  <si>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</si>
  <si>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</si>
  <si>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</si>
  <si>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</si>
  <si>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</si>
  <si>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</si>
  <si>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</si>
  <si>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</si>
  <si>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</si>
  <si>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</si>
  <si>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</si>
  <si>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</si>
  <si>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</si>
  <si>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</si>
  <si>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</si>
  <si>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</si>
  <si>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</si>
  <si>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</si>
  <si>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</si>
  <si>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</si>
  <si>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</si>
  <si>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</si>
  <si>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</si>
  <si>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</si>
  <si>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</si>
  <si>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</si>
  <si>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</si>
  <si>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</si>
  <si>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</si>
  <si>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</si>
  <si>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</si>
  <si>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</si>
  <si>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</si>
  <si>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</si>
  <si>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</si>
  <si>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</si>
  <si>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</si>
  <si>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</si>
  <si>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</si>
  <si>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</si>
  <si>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</si>
  <si>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</si>
  <si>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</si>
  <si>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</si>
  <si>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</si>
  <si>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</si>
  <si>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</si>
  <si>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</si>
  <si>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</si>
  <si>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</si>
  <si>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</si>
  <si>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</si>
  <si>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</si>
  <si>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</si>
  <si>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</si>
  <si>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</si>
  <si>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</si>
  <si>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</si>
  <si>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</si>
  <si>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</si>
  <si>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</si>
  <si>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</si>
  <si>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</si>
  <si>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</si>
  <si>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</si>
  <si>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</si>
  <si>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</si>
  <si>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</si>
  <si>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</si>
  <si>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</si>
  <si>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</si>
  <si>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</si>
  <si>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</si>
  <si>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</si>
  <si>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</si>
  <si>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</si>
  <si>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</si>
  <si>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</si>
  <si>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</si>
  <si>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</si>
  <si>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</si>
  <si>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</si>
  <si>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</si>
  <si>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</si>
  <si>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</si>
  <si>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</si>
  <si>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</si>
  <si>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</si>
  <si>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</si>
  <si>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</si>
  <si>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</si>
  <si>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</si>
  <si>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</si>
  <si>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</si>
  <si>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</si>
  <si>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</si>
  <si>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</si>
  <si>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</si>
  <si>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</si>
  <si>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</si>
  <si>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</si>
  <si>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</si>
  <si>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</si>
  <si>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</si>
  <si>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</si>
  <si>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</si>
  <si>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</si>
  <si>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</si>
  <si>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</si>
  <si>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</si>
  <si>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</si>
  <si>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</si>
  <si>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</si>
  <si>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</si>
  <si>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</si>
  <si>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</si>
  <si>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</si>
  <si>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</si>
  <si>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</si>
  <si>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</si>
  <si>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</si>
  <si>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</si>
  <si>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</si>
  <si>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</si>
  <si>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</si>
  <si>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</si>
  <si>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</si>
  <si>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</si>
  <si>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</si>
  <si>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</si>
  <si>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</si>
  <si>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</si>
  <si>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</si>
  <si>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</si>
  <si>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</si>
  <si>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</si>
  <si>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</si>
  <si>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</si>
  <si>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</si>
  <si>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</si>
  <si>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</si>
  <si>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</si>
  <si>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</si>
  <si>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</si>
  <si>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</si>
  <si>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</si>
  <si>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</si>
  <si>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</si>
  <si>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</si>
  <si>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</si>
  <si>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</si>
  <si>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</si>
  <si>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</si>
  <si>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</si>
  <si>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</si>
  <si>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</si>
  <si>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</si>
  <si>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</si>
  <si>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</si>
  <si>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</si>
  <si>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</si>
  <si>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</si>
  <si>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</si>
  <si>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</si>
  <si>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</si>
  <si>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</si>
  <si>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</si>
  <si>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</si>
  <si>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</si>
  <si>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</si>
  <si>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</si>
  <si>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</si>
  <si>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</si>
  <si>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</si>
  <si>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</si>
  <si>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</si>
  <si>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</si>
  <si>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</si>
  <si>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</si>
  <si>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</si>
  <si>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</si>
  <si>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</si>
  <si>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</si>
  <si>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</si>
  <si>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</si>
  <si>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</si>
  <si>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</si>
  <si>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</si>
  <si>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</si>
  <si>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</si>
  <si>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</si>
  <si>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</si>
  <si>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</si>
  <si>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</si>
  <si>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</si>
  <si>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</si>
  <si>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</si>
  <si>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</si>
  <si>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</si>
  <si>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</si>
  <si>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</si>
  <si>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</si>
  <si>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</si>
  <si>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</si>
  <si>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</si>
  <si>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</si>
  <si>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</si>
  <si>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</si>
  <si>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</si>
  <si>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</si>
  <si>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</si>
  <si>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</si>
  <si>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</si>
  <si>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</si>
  <si>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</si>
  <si>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</si>
  <si>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</si>
  <si>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</si>
  <si>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</si>
  <si>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</si>
  <si>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</si>
  <si>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</si>
  <si>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</si>
  <si>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</si>
  <si>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</si>
  <si>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</si>
  <si>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</si>
  <si>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</si>
  <si>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</si>
  <si>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</si>
  <si>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</si>
  <si>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</si>
  <si>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</si>
  <si>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</si>
  <si>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</si>
  <si>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</si>
  <si>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</si>
  <si>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</si>
  <si>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</si>
  <si>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</si>
  <si>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</si>
  <si>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</si>
  <si>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</si>
  <si>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</si>
  <si>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</si>
  <si>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</si>
  <si>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</si>
  <si>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</si>
  <si>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</si>
  <si>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</si>
  <si>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</si>
  <si>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</si>
  <si>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</si>
  <si>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</si>
  <si>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</si>
  <si>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</si>
  <si>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</si>
  <si>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</si>
  <si>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</si>
  <si>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</si>
  <si>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</si>
  <si>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</si>
  <si>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</si>
  <si>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</si>
  <si>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</si>
  <si>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</si>
  <si>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</si>
  <si>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</si>
  <si>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</si>
  <si>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</si>
  <si>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</si>
  <si>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</si>
  <si>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</si>
  <si>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</si>
  <si>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</si>
  <si>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</si>
  <si>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</si>
  <si>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</si>
  <si>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</si>
  <si>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</si>
  <si>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</si>
  <si>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</si>
  <si>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</si>
  <si>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</si>
  <si>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</si>
  <si>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</si>
  <si>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</si>
  <si>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</si>
  <si>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</si>
  <si>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</si>
  <si>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</si>
  <si>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</si>
  <si>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</si>
  <si>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</si>
  <si>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</si>
  <si>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</si>
  <si>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</si>
  <si>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</si>
  <si>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</si>
  <si>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</si>
  <si>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</si>
  <si>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</si>
  <si>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</si>
  <si>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</si>
  <si>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</si>
  <si>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</si>
  <si>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</si>
  <si>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</si>
  <si>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</si>
  <si>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</si>
  <si>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</si>
  <si>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</si>
  <si>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</si>
  <si>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</si>
  <si>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</si>
  <si>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</si>
  <si>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</si>
  <si>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</si>
  <si>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</si>
  <si>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</si>
  <si>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</si>
  <si>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</si>
  <si>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</si>
  <si>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</si>
  <si>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</si>
  <si>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</si>
  <si>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</si>
  <si>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</si>
  <si>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</si>
  <si>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</si>
  <si>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</si>
  <si>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</si>
  <si>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</si>
  <si>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</si>
  <si>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</si>
  <si>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</si>
  <si>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</si>
  <si>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</si>
  <si>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</si>
  <si>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</si>
  <si>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</si>
  <si>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</si>
  <si>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</si>
  <si>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</si>
  <si>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</si>
  <si>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</si>
  <si>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</si>
  <si>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</si>
  <si>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</si>
  <si>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</si>
  <si>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</si>
  <si>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</si>
  <si>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</si>
  <si>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</si>
  <si>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</si>
  <si>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</si>
  <si>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</si>
  <si>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</si>
  <si>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</si>
  <si>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</si>
  <si>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</si>
  <si>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</si>
  <si>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</si>
  <si>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</si>
  <si>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</si>
  <si>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</si>
  <si>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</si>
  <si>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</si>
  <si>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</si>
  <si>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</si>
  <si>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</si>
  <si>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</si>
  <si>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</si>
  <si>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</si>
  <si>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</si>
  <si>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</si>
  <si>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</si>
  <si>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</si>
  <si>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</si>
  <si>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</si>
  <si>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</si>
  <si>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</si>
  <si>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</si>
  <si>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</si>
  <si>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</si>
  <si>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</si>
  <si>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</si>
  <si>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</si>
  <si>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</si>
  <si>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</si>
  <si>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</si>
  <si>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</si>
  <si>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</si>
  <si>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</si>
  <si>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</si>
  <si>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</si>
  <si>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</si>
  <si>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</si>
  <si>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</si>
  <si>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</si>
  <si>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</si>
  <si>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</si>
  <si>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</si>
  <si>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</si>
  <si>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</si>
  <si>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</si>
  <si>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</si>
  <si>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</si>
  <si>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</si>
  <si>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</si>
  <si>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</si>
  <si>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</si>
  <si>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</si>
  <si>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</si>
  <si>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</si>
  <si>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</si>
  <si>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</si>
  <si>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</si>
  <si>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</si>
  <si>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</si>
  <si>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</si>
  <si>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</si>
  <si>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</si>
  <si>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</si>
  <si>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</si>
  <si>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</si>
  <si>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</si>
  <si>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</si>
  <si>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</si>
  <si>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</si>
  <si>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</si>
  <si>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</si>
  <si>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</si>
  <si>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</si>
  <si>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</si>
  <si>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</si>
  <si>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</si>
  <si>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</si>
  <si>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</si>
  <si>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</si>
  <si>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</si>
  <si>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</si>
  <si>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</si>
  <si>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</si>
  <si>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</si>
  <si>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</si>
  <si>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</si>
  <si>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</si>
  <si>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</si>
  <si>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</si>
  <si>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</si>
  <si>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</si>
  <si>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</si>
  <si>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</si>
  <si>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</si>
  <si>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</si>
  <si>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</si>
  <si>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</si>
  <si>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</si>
  <si>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</si>
  <si>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</si>
  <si>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</si>
  <si>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</si>
  <si>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</si>
  <si>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</si>
  <si>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</si>
  <si>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</si>
  <si>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</si>
  <si>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</si>
  <si>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</si>
  <si>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</si>
  <si>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</si>
  <si>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</si>
  <si>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</si>
  <si>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</si>
  <si>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</si>
  <si>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</si>
  <si>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</si>
  <si>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</si>
  <si>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</si>
  <si>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</si>
  <si>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</si>
  <si>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</si>
  <si>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</si>
  <si>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</si>
  <si>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</si>
  <si>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</si>
  <si>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</si>
  <si>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</si>
  <si>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</si>
  <si>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</si>
  <si>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</si>
  <si>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</si>
  <si>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</si>
  <si>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</si>
  <si>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</si>
  <si>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</si>
  <si>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</si>
  <si>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</si>
  <si>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</si>
  <si>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</si>
  <si>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</si>
  <si>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</si>
  <si>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</si>
  <si>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</si>
  <si>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</si>
  <si>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</si>
  <si>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</si>
  <si>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</si>
  <si>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</si>
  <si>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</si>
  <si>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</si>
  <si>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</si>
  <si>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</si>
  <si>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</si>
  <si>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</si>
  <si>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</si>
  <si>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</si>
  <si>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</si>
  <si>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</si>
  <si>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</si>
  <si>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</si>
  <si>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</si>
  <si>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</si>
  <si>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</si>
  <si>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</si>
  <si>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</si>
  <si>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</si>
  <si>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</si>
  <si>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</si>
  <si>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</si>
  <si>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</si>
  <si>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</si>
  <si>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</si>
  <si>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</si>
  <si>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</si>
  <si>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</si>
  <si>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</si>
  <si>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</si>
  <si>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</si>
  <si>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</si>
  <si>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</si>
  <si>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</si>
  <si>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</si>
  <si>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</si>
  <si>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</si>
  <si>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</si>
  <si>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</si>
  <si>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</si>
  <si>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</si>
  <si>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</si>
  <si>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</si>
  <si>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</si>
  <si>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</si>
  <si>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</si>
  <si>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</si>
  <si>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</si>
  <si>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</si>
  <si>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</si>
  <si>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</si>
  <si>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</si>
  <si>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</si>
  <si>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</si>
  <si>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</si>
  <si>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</si>
  <si>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</si>
  <si>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</si>
  <si>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</si>
  <si>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</si>
  <si>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</si>
  <si>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</si>
  <si>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</si>
  <si>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</si>
  <si>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</si>
  <si>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</si>
  <si>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</si>
  <si>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</si>
  <si>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</si>
  <si>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</si>
  <si>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</si>
  <si>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</si>
  <si>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</si>
  <si>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</si>
  <si>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</si>
  <si>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</si>
  <si>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</si>
  <si>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</si>
  <si>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</si>
  <si>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</si>
  <si>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</si>
  <si>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</si>
  <si>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</si>
  <si>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</si>
  <si>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</si>
  <si>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</si>
  <si>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</si>
  <si>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</si>
  <si>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</si>
  <si>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</si>
  <si>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</si>
  <si>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</si>
  <si>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</si>
  <si>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</si>
  <si>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</si>
  <si>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</si>
  <si>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</si>
  <si>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</si>
  <si>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</si>
  <si>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</si>
  <si>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</si>
  <si>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</si>
  <si>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</si>
  <si>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</si>
  <si>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</si>
  <si>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</si>
  <si>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</si>
  <si>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</si>
  <si>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</si>
  <si>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</si>
  <si>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</si>
  <si>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</si>
  <si>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</si>
  <si>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</si>
  <si>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</si>
  <si>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</si>
  <si>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</si>
  <si>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</si>
  <si>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</si>
  <si>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</si>
  <si>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</si>
  <si>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</si>
  <si>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</si>
  <si>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</si>
  <si>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</si>
  <si>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</si>
  <si>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</si>
  <si>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</si>
  <si>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</si>
  <si>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</si>
  <si>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</si>
  <si>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</si>
  <si>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</si>
  <si>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</si>
  <si>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</si>
  <si>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</si>
  <si>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</si>
  <si>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</si>
  <si>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</si>
  <si>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</si>
  <si>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</si>
  <si>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</si>
  <si>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</si>
  <si>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</si>
  <si>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</si>
  <si>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</si>
  <si>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</si>
  <si>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</si>
  <si>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</si>
  <si>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</si>
  <si>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</si>
  <si>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</si>
  <si>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</si>
  <si>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</si>
  <si>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</si>
  <si>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</si>
  <si>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</si>
  <si>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</si>
  <si>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</si>
  <si>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</si>
  <si>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</si>
  <si>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</si>
  <si>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</si>
  <si>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</si>
  <si>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</si>
  <si>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</si>
  <si>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</si>
  <si>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</si>
  <si>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</si>
  <si>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</si>
  <si>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</si>
  <si>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</si>
  <si>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</si>
  <si>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</si>
  <si>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</si>
  <si>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</si>
  <si>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</si>
  <si>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</si>
  <si>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</si>
  <si>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</si>
  <si>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</si>
  <si>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</si>
  <si>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</si>
  <si>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</si>
  <si>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</si>
  <si>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</si>
  <si>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</si>
  <si>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</si>
  <si>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</si>
  <si>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</si>
  <si>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</si>
  <si>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</si>
  <si>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</si>
  <si>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</si>
  <si>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</si>
  <si>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</si>
  <si>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</si>
  <si>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</si>
  <si>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</si>
  <si>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</si>
  <si>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</si>
  <si>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</si>
  <si>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</si>
  <si>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</si>
  <si>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</si>
  <si>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</si>
  <si>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</si>
  <si>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</si>
  <si>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</si>
  <si>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</si>
  <si>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</si>
  <si>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</si>
  <si>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</si>
  <si>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</si>
  <si>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</si>
  <si>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</si>
  <si>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</si>
  <si>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</si>
  <si>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</si>
  <si>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</si>
  <si>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</si>
  <si>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</si>
  <si>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</si>
  <si>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</si>
  <si>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</si>
  <si>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</si>
  <si>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</si>
  <si>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</si>
  <si>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</si>
  <si>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</si>
  <si>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</si>
  <si>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</si>
  <si>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</si>
  <si>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</si>
  <si>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</si>
  <si>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</si>
  <si>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</si>
  <si>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</si>
  <si>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</si>
  <si>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</si>
  <si>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</si>
  <si>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</si>
  <si>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</si>
  <si>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</si>
  <si>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</si>
  <si>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</si>
  <si>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</si>
  <si>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</si>
  <si>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</si>
  <si>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</si>
  <si>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</si>
  <si>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</si>
  <si>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</si>
  <si>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</si>
  <si>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</si>
  <si>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</si>
  <si>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</si>
  <si>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</si>
  <si>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</si>
  <si>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</si>
  <si>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</si>
  <si>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</si>
  <si>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</si>
  <si>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</si>
  <si>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</si>
  <si>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</si>
  <si>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</si>
  <si>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</si>
  <si>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</si>
  <si>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</si>
  <si>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</si>
  <si>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</si>
  <si>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</si>
  <si>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</si>
  <si>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</si>
  <si>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</si>
  <si>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</si>
  <si>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</si>
  <si>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</si>
  <si>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</si>
  <si>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</si>
  <si>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</si>
  <si>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</si>
  <si>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</si>
  <si>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</si>
  <si>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</si>
  <si>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</si>
  <si>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</si>
  <si>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</si>
  <si>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</si>
  <si>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</si>
  <si>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</si>
  <si>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</si>
  <si>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</si>
  <si>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</si>
  <si>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</si>
  <si>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</si>
  <si>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</si>
  <si>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</si>
  <si>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</si>
  <si>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</si>
  <si>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</si>
  <si>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</si>
  <si>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</si>
  <si>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</si>
  <si>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</si>
  <si>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</si>
  <si>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</si>
  <si>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</si>
  <si>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</si>
  <si>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</si>
  <si>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</si>
  <si>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</si>
  <si>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</si>
  <si>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</si>
  <si>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</si>
  <si>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</si>
  <si>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</si>
  <si>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</si>
  <si>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</si>
  <si>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</si>
  <si>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</si>
  <si>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</si>
  <si>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</si>
  <si>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</si>
  <si>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</si>
  <si>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</si>
  <si>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</si>
  <si>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</si>
  <si>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</si>
  <si>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</si>
  <si>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</si>
  <si>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</si>
  <si>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</si>
  <si>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</si>
  <si>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</si>
  <si>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</si>
  <si>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</si>
  <si>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</si>
  <si>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</si>
  <si>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</si>
  <si>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</si>
  <si>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</si>
  <si>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</si>
  <si>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</si>
  <si>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</si>
  <si>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</si>
  <si>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</si>
  <si>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</si>
  <si>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</si>
  <si>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</si>
  <si>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</si>
  <si>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</si>
  <si>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</si>
  <si>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</si>
  <si>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</si>
  <si>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</si>
  <si>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</si>
  <si>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</si>
  <si>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</si>
  <si>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</si>
  <si>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</si>
  <si>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</si>
  <si>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</si>
  <si>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</si>
  <si>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</si>
  <si>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</si>
  <si>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</si>
  <si>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</si>
  <si>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</si>
  <si>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</si>
  <si>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</si>
  <si>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</si>
  <si>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</si>
  <si>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</si>
  <si>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</si>
  <si>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</si>
  <si>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</si>
  <si>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</si>
  <si>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</si>
  <si>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</si>
  <si>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</si>
  <si>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</si>
  <si>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</si>
  <si>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</si>
  <si>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</si>
  <si>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</si>
  <si>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</si>
  <si>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</si>
  <si>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</si>
  <si>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</si>
  <si>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</si>
  <si>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</si>
  <si>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</si>
  <si>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</si>
  <si>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</si>
  <si>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</si>
  <si>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</si>
  <si>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</si>
  <si>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</si>
  <si>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</si>
  <si>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</si>
  <si>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</si>
  <si>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</si>
  <si>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</si>
  <si>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</si>
  <si>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</si>
  <si>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</si>
  <si>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</si>
  <si>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</si>
  <si>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</si>
  <si>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</si>
  <si>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</si>
  <si>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</si>
  <si>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</si>
  <si>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</si>
  <si>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</si>
  <si>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</si>
  <si>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</si>
  <si>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</si>
  <si>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</si>
  <si>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</si>
  <si>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</si>
  <si>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</si>
  <si>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</si>
  <si>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</si>
  <si>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</si>
  <si>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</si>
  <si>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</si>
  <si>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</si>
  <si>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</si>
  <si>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</si>
  <si>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</si>
  <si>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</si>
  <si>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</si>
  <si>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</si>
  <si>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</si>
  <si>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</si>
  <si>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</si>
  <si>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</si>
  <si>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</si>
  <si>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</si>
  <si>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</si>
  <si>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</si>
  <si>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</si>
  <si>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</si>
  <si>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</si>
  <si>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</si>
  <si>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</si>
  <si>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</si>
  <si>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</si>
  <si>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</si>
  <si>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</si>
  <si>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</si>
  <si>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</si>
  <si>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</si>
  <si>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</si>
  <si>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</si>
  <si>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</si>
  <si>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</si>
  <si>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</si>
  <si>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</si>
  <si>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</si>
  <si>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</si>
  <si>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</si>
  <si>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</si>
  <si>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</si>
  <si>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</si>
  <si>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</si>
  <si>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</si>
  <si>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</si>
  <si>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</si>
  <si>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</si>
  <si>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</si>
  <si>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</si>
  <si>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</si>
  <si>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</si>
  <si>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</si>
  <si>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</si>
  <si>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</si>
  <si>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</si>
  <si>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</si>
  <si>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</si>
  <si>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</si>
  <si>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</si>
  <si>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</si>
  <si>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</si>
  <si>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</si>
  <si>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</si>
  <si>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</si>
  <si>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</si>
  <si>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</si>
  <si>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</si>
  <si>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</si>
  <si>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</si>
  <si>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</si>
  <si>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</si>
  <si>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</si>
  <si>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</si>
  <si>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</si>
  <si>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</si>
  <si>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</si>
  <si>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</si>
  <si>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</si>
  <si>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</si>
  <si>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</si>
  <si>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</si>
  <si>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</si>
  <si>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</si>
  <si>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</si>
  <si>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</si>
  <si>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</si>
  <si>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</si>
  <si>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</si>
  <si>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</si>
  <si>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</si>
  <si>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</si>
  <si>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</si>
  <si>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</si>
  <si>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</si>
  <si>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</si>
  <si>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</si>
  <si>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</si>
  <si>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</si>
  <si>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</si>
  <si>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</si>
  <si>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</si>
  <si>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</si>
  <si>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</si>
  <si>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</si>
  <si>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</si>
  <si>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</si>
  <si>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</si>
  <si>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</si>
  <si>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</si>
  <si>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</si>
  <si>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</si>
  <si>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</si>
  <si>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</si>
  <si>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</si>
  <si>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</si>
  <si>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</si>
  <si>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</si>
  <si>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</si>
  <si>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</si>
  <si>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</si>
  <si>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</si>
  <si>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</si>
  <si>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</si>
  <si>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</si>
  <si>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</si>
  <si>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</si>
  <si>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</si>
  <si>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</si>
  <si>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</si>
  <si>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</si>
  <si>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</si>
  <si>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</si>
  <si>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</si>
  <si>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</si>
  <si>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</si>
  <si>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</si>
  <si>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</si>
  <si>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</si>
  <si>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</si>
  <si>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</si>
  <si>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</si>
  <si>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</si>
  <si>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</si>
  <si>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</si>
  <si>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</si>
  <si>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</si>
  <si>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</si>
  <si>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</si>
  <si>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</si>
  <si>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</si>
  <si>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</si>
  <si>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</si>
  <si>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</si>
  <si>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</si>
  <si>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</si>
  <si>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</si>
  <si>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</si>
  <si>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</si>
  <si>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</si>
  <si>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</si>
  <si>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</si>
  <si>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</si>
  <si>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</si>
  <si>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</si>
  <si>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</si>
  <si>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</si>
  <si>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</si>
  <si>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</si>
  <si>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</si>
  <si>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</si>
  <si>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</si>
  <si>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</si>
  <si>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</si>
  <si>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</si>
  <si>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</si>
  <si>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</si>
  <si>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</si>
  <si>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</si>
  <si>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</si>
  <si>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</si>
  <si>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</si>
  <si>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</si>
  <si>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</si>
  <si>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</si>
  <si>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</si>
  <si>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</si>
  <si>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</si>
  <si>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</si>
  <si>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</si>
  <si>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</si>
  <si>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</si>
  <si>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</si>
  <si>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</si>
  <si>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</si>
  <si>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</si>
  <si>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</si>
  <si>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</si>
  <si>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</si>
  <si>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</si>
  <si>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</si>
  <si>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</si>
  <si>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</si>
  <si>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</si>
  <si>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</si>
  <si>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</si>
  <si>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</si>
  <si>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</si>
  <si>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</si>
  <si>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</si>
  <si>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</si>
  <si>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</si>
  <si>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</si>
  <si>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</si>
  <si>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</si>
  <si>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</si>
  <si>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</si>
  <si>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</si>
  <si>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</si>
  <si>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</si>
  <si>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</si>
  <si>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</si>
  <si>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</si>
  <si>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</si>
  <si>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</si>
  <si>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</si>
  <si>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</si>
  <si>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</si>
  <si>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</si>
  <si>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</si>
  <si>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</si>
  <si>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</si>
  <si>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</si>
  <si>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</si>
  <si>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</si>
  <si>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</si>
  <si>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</si>
  <si>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</si>
  <si>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</si>
  <si>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</si>
  <si>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</si>
  <si>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</si>
  <si>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</si>
  <si>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</si>
  <si>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</si>
  <si>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</si>
  <si>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</si>
  <si>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</si>
  <si>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</si>
  <si>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</si>
  <si>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</si>
  <si>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</si>
  <si>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</si>
  <si>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</si>
  <si>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</si>
  <si>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</si>
  <si>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</si>
  <si>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</si>
  <si>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</si>
  <si>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</si>
  <si>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</si>
  <si>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</si>
  <si>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</si>
  <si>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</si>
  <si>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</si>
  <si>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</si>
  <si>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</si>
  <si>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</si>
  <si>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</si>
  <si>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</si>
  <si>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</si>
  <si>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</si>
  <si>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</si>
  <si>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</si>
  <si>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</si>
  <si>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</si>
  <si>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</si>
  <si>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</si>
  <si>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</si>
  <si>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</si>
  <si>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</si>
  <si>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</si>
  <si>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</si>
  <si>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</si>
  <si>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</si>
  <si>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</si>
  <si>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</si>
  <si>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</si>
  <si>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</si>
  <si>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</si>
  <si>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</si>
  <si>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</si>
  <si>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</si>
  <si>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</si>
  <si>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</si>
  <si>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</si>
  <si>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</si>
  <si>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</si>
  <si>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</si>
  <si>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</si>
  <si>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</si>
  <si>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</si>
  <si>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</si>
  <si>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</si>
  <si>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</si>
  <si>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</si>
  <si>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</si>
  <si>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</si>
  <si>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</si>
  <si>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</si>
  <si>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</si>
  <si>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</si>
  <si>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</si>
  <si>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</si>
  <si>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</si>
  <si>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</si>
  <si>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</si>
  <si>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</si>
  <si>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</si>
  <si>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</si>
  <si>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</si>
  <si>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</si>
  <si>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</si>
  <si>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</si>
  <si>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</si>
  <si>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</si>
  <si>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</si>
  <si>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</si>
  <si>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</si>
  <si>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</si>
  <si>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</si>
  <si>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</si>
  <si>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</si>
  <si>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</si>
  <si>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</si>
  <si>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</si>
  <si>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</si>
  <si>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</si>
  <si>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</si>
  <si>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</si>
  <si>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</si>
  <si>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</si>
  <si>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</si>
  <si>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</si>
  <si>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</si>
  <si>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</si>
  <si>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</si>
  <si>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</si>
  <si>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</si>
  <si>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</si>
  <si>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</si>
  <si>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</si>
  <si>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</si>
  <si>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</si>
  <si>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</si>
  <si>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</si>
  <si>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</si>
  <si>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</si>
  <si>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</si>
  <si>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</si>
  <si>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</si>
  <si>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</si>
  <si>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</si>
  <si>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</si>
  <si>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</si>
  <si>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</si>
  <si>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</si>
  <si>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</si>
  <si>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</si>
  <si>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</si>
  <si>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</si>
  <si>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</si>
  <si>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</si>
  <si>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</si>
  <si>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</si>
  <si>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</si>
  <si>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</si>
  <si>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</si>
  <si>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</si>
  <si>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</si>
  <si>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</si>
  <si>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</si>
  <si>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</si>
  <si>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</si>
  <si>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</si>
  <si>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</si>
  <si>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</si>
  <si>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</si>
  <si>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</si>
  <si>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</si>
  <si>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</si>
  <si>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</si>
  <si>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</si>
  <si>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</si>
  <si>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</si>
  <si>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</si>
  <si>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</si>
  <si>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</si>
  <si>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</si>
  <si>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</si>
  <si>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</si>
  <si>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</si>
  <si>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</si>
  <si>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</si>
  <si>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</si>
  <si>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</si>
  <si>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</si>
  <si>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</si>
  <si>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</si>
  <si>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</si>
  <si>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</si>
  <si>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</si>
  <si>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</si>
  <si>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</si>
  <si>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</si>
  <si>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</si>
  <si>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</si>
  <si>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</si>
  <si>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</si>
  <si>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</si>
  <si>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</si>
  <si>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</si>
  <si>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</si>
  <si>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</si>
  <si>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</si>
  <si>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</si>
  <si>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</si>
  <si>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</si>
  <si>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</si>
  <si>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</si>
  <si>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</si>
  <si>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</si>
  <si>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</si>
  <si>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</si>
  <si>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</si>
  <si>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</si>
  <si>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</si>
  <si>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</si>
  <si>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</si>
  <si>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</si>
  <si>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</si>
  <si>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</si>
  <si>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</si>
  <si>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</si>
  <si>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</si>
  <si>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</si>
  <si>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</si>
  <si>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</si>
  <si>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</si>
  <si>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</si>
  <si>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</si>
  <si>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</si>
  <si>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</si>
  <si>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</si>
  <si>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</si>
  <si>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</si>
  <si>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</si>
  <si>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</si>
  <si>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</si>
  <si>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</si>
  <si>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</si>
  <si>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</si>
  <si>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</si>
  <si>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</si>
  <si>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</si>
  <si>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</si>
  <si>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</si>
  <si>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</si>
  <si>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</si>
  <si>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</si>
  <si>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</si>
  <si>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</si>
  <si>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</si>
  <si>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</si>
  <si>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</si>
  <si>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</si>
  <si>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</si>
  <si>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</si>
  <si>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</si>
  <si>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</si>
  <si>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</si>
  <si>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</si>
  <si>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</si>
  <si>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</si>
  <si>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</si>
  <si>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</si>
  <si>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</si>
  <si>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</si>
  <si>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</si>
  <si>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</si>
  <si>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</si>
  <si>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</si>
  <si>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</si>
  <si>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</si>
  <si>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</si>
  <si>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</si>
  <si>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</si>
  <si>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</si>
  <si>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</si>
  <si>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</si>
  <si>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</si>
  <si>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</si>
  <si>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</si>
  <si>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</si>
  <si>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</si>
  <si>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</si>
  <si>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</si>
  <si>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</si>
  <si>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</si>
  <si>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</si>
  <si>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</si>
  <si>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</si>
  <si>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</si>
  <si>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</si>
  <si>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</si>
  <si>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</si>
  <si>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</si>
  <si>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</si>
  <si>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</si>
  <si>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</si>
  <si>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</si>
  <si>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</si>
  <si>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</si>
  <si>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</si>
  <si>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</si>
  <si>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</si>
  <si>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</si>
  <si>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</si>
  <si>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</si>
  <si>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</si>
  <si>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</si>
  <si>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</si>
  <si>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</si>
  <si>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</si>
  <si>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</si>
  <si>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</si>
  <si>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</si>
  <si>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</si>
  <si>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</si>
  <si>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</si>
  <si>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</si>
  <si>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</si>
  <si>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</si>
  <si>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</si>
  <si>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</si>
  <si>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</si>
  <si>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</si>
  <si>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</si>
  <si>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</si>
  <si>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</si>
  <si>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</si>
  <si>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</si>
  <si>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</si>
  <si>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</si>
  <si>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</si>
  <si>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</si>
  <si>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</si>
  <si>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</si>
  <si>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</si>
  <si>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</si>
  <si>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</si>
  <si>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</si>
  <si>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</si>
  <si>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</si>
  <si>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</si>
  <si>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</si>
  <si>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</si>
  <si>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</si>
  <si>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</si>
  <si>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</si>
  <si>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</si>
  <si>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</si>
  <si>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</si>
  <si>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</si>
  <si>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</si>
  <si>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</si>
  <si>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</si>
  <si>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</si>
  <si>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</si>
  <si>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</si>
  <si>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</si>
  <si>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</si>
  <si>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</si>
  <si>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</si>
  <si>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</si>
  <si>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</si>
  <si>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</si>
  <si>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</si>
  <si>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</si>
  <si>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</si>
  <si>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</si>
  <si>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</si>
  <si>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</si>
  <si>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</si>
  <si>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</si>
  <si>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</si>
  <si>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</si>
  <si>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</si>
  <si>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</si>
  <si>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</si>
  <si>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</si>
  <si>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</si>
  <si>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</si>
  <si>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</si>
  <si>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</si>
  <si>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</si>
  <si>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</si>
  <si>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</si>
  <si>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</si>
  <si>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</si>
  <si>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</si>
  <si>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</si>
  <si>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</si>
  <si>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</si>
  <si>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</si>
  <si>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</si>
  <si>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</si>
  <si>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</si>
  <si>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</si>
  <si>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</si>
  <si>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</si>
  <si>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</si>
  <si>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</si>
  <si>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</si>
  <si>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</si>
  <si>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</si>
  <si>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</si>
  <si>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</si>
  <si>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</si>
  <si>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</si>
  <si>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</si>
  <si>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</si>
  <si>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</si>
  <si>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</si>
  <si>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</si>
  <si>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</si>
  <si>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</si>
  <si>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</si>
  <si>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</si>
  <si>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</si>
  <si>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</si>
  <si>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</si>
  <si>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</si>
  <si>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</si>
  <si>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</si>
  <si>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</si>
  <si>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</si>
  <si>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</si>
  <si>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</si>
  <si>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</si>
  <si>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</si>
  <si>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</si>
  <si>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</si>
  <si>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</si>
  <si>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</si>
  <si>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</si>
  <si>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</si>
  <si>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</si>
  <si>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</si>
  <si>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</si>
  <si>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</si>
  <si>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</si>
  <si>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</si>
  <si>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</si>
  <si>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</si>
  <si>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</si>
  <si>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</si>
  <si>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</si>
  <si>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</si>
  <si>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</si>
  <si>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</si>
  <si>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</si>
  <si>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</si>
  <si>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</si>
  <si>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</si>
  <si>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</si>
  <si>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</si>
  <si>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</si>
  <si>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</si>
  <si>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</si>
  <si>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</si>
  <si>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</si>
  <si>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</si>
  <si>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</si>
  <si>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</si>
  <si>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</si>
  <si>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</si>
  <si>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</si>
  <si>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</si>
  <si>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</si>
  <si>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</si>
  <si>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</si>
  <si>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</si>
  <si>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</si>
  <si>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</si>
  <si>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</si>
  <si>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</si>
  <si>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</si>
  <si>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</si>
  <si>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</si>
  <si>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</si>
  <si>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</si>
  <si>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</si>
  <si>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</si>
  <si>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</si>
  <si>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</si>
  <si>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</si>
  <si>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</si>
  <si>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</si>
  <si>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</si>
  <si>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</si>
  <si>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</si>
  <si>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</si>
  <si>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</si>
  <si>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</si>
  <si>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</si>
  <si>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</si>
  <si>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</si>
  <si>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</si>
  <si>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</si>
  <si>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</si>
  <si>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</si>
  <si>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</si>
  <si>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</si>
  <si>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</si>
  <si>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</si>
  <si>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</si>
  <si>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</si>
  <si>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</si>
  <si>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</si>
  <si>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</si>
  <si>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</si>
  <si>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</si>
  <si>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</si>
  <si>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</si>
  <si>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</si>
  <si>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</si>
  <si>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</si>
  <si>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</si>
  <si>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</si>
  <si>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</si>
  <si>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</si>
  <si>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</si>
  <si>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</si>
  <si>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</si>
  <si>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</si>
  <si>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</si>
  <si>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</si>
  <si>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</si>
  <si>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</si>
  <si>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</si>
  <si>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</si>
  <si>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</si>
  <si>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</si>
  <si>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</si>
  <si>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</si>
  <si>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</si>
  <si>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</si>
  <si>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</si>
  <si>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</si>
  <si>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</si>
  <si>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</si>
  <si>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</si>
  <si>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</si>
  <si>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</si>
  <si>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</si>
  <si>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</si>
  <si>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</si>
  <si>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</si>
  <si>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</si>
  <si>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</si>
  <si>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</si>
  <si>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</si>
  <si>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</si>
  <si>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</si>
  <si>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</si>
  <si>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</si>
  <si>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</si>
  <si>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</si>
  <si>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</si>
  <si>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</si>
  <si>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</si>
  <si>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</si>
  <si>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</si>
  <si>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</si>
  <si>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</si>
  <si>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</si>
  <si>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</si>
  <si>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</si>
  <si>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</si>
  <si>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</si>
  <si>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</si>
  <si>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</si>
  <si>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</si>
  <si>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</si>
  <si>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</si>
  <si>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</si>
  <si>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</si>
  <si>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</si>
  <si>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</si>
  <si>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</si>
  <si>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</si>
  <si>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</si>
  <si>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</si>
  <si>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</si>
  <si>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</si>
  <si>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</si>
  <si>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</si>
  <si>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</si>
  <si>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</si>
  <si>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</si>
  <si>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</si>
  <si>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</si>
  <si>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</si>
  <si>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</si>
  <si>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</si>
  <si>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</si>
  <si>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</si>
  <si>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</si>
  <si>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</si>
  <si>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</si>
  <si>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</si>
  <si>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</si>
  <si>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</si>
  <si>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</si>
  <si>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</si>
  <si>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</si>
  <si>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</si>
  <si>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</si>
  <si>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</si>
  <si>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</si>
  <si>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</si>
  <si>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</si>
  <si>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</si>
  <si>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</si>
  <si>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</si>
  <si>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</si>
  <si>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</si>
  <si>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</si>
  <si>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</si>
  <si>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</si>
  <si>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</si>
  <si>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</si>
  <si>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</si>
  <si>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</si>
  <si>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</si>
  <si>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</si>
  <si>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</si>
  <si>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</si>
  <si>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</si>
  <si>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</si>
  <si>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</si>
  <si>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</si>
  <si>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</si>
  <si>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</si>
  <si>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</si>
  <si>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</si>
  <si>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</si>
  <si>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</si>
  <si>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</si>
  <si>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</si>
  <si>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</si>
  <si>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</si>
  <si>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</si>
  <si>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</si>
  <si>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</si>
  <si>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</si>
  <si>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</si>
  <si>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</si>
  <si>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</si>
  <si>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</si>
  <si>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</si>
  <si>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</si>
  <si>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</si>
  <si>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</si>
  <si>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</si>
  <si>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</si>
  <si>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</si>
  <si>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</si>
  <si>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</si>
  <si>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</si>
  <si>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</si>
  <si>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</si>
  <si>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</si>
  <si>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</si>
  <si>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</si>
  <si>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</si>
  <si>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</si>
  <si>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</si>
  <si>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</si>
  <si>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</si>
  <si>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</si>
  <si>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</si>
  <si>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</si>
  <si>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</si>
  <si>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</si>
  <si>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</si>
  <si>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</si>
  <si>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</si>
  <si>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</si>
  <si>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</si>
  <si>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</si>
  <si>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</si>
  <si>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</si>
  <si>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</si>
  <si>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</si>
  <si>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</si>
  <si>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</si>
  <si>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</si>
  <si>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</si>
  <si>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</si>
  <si>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</si>
  <si>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</si>
  <si>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</si>
  <si>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</si>
  <si>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</si>
  <si>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</si>
  <si>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</si>
  <si>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</si>
  <si>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</si>
  <si>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</si>
  <si>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</si>
  <si>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</si>
  <si>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</si>
  <si>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</si>
  <si>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</si>
  <si>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</si>
  <si>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</si>
  <si>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</si>
  <si>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</si>
  <si>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</si>
  <si>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</si>
  <si>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</si>
  <si>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</si>
  <si>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</si>
  <si>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</si>
  <si>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</si>
  <si>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</si>
  <si>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</si>
  <si>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</si>
  <si>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</si>
  <si>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</si>
  <si>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</si>
  <si>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</si>
  <si>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</si>
  <si>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</si>
  <si>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</si>
  <si>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</si>
  <si>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</si>
  <si>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</si>
  <si>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</si>
  <si>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</si>
  <si>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</si>
  <si>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</si>
  <si>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</si>
  <si>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</si>
  <si>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</si>
  <si>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</si>
  <si>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</si>
  <si>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</si>
  <si>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</si>
  <si>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</si>
  <si>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</si>
  <si>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</si>
  <si>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</si>
  <si>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</si>
  <si>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</si>
  <si>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</si>
  <si>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</si>
  <si>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</si>
  <si>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</si>
  <si>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</si>
  <si>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</si>
  <si>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</si>
  <si>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</si>
  <si>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</si>
  <si>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</si>
  <si>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</si>
  <si>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</si>
  <si>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</si>
  <si>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</si>
  <si>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</si>
  <si>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</si>
  <si>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</si>
  <si>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</si>
  <si>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</si>
  <si>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</si>
  <si>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</si>
  <si>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</si>
  <si>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</si>
  <si>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</si>
  <si>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</si>
  <si>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</si>
  <si>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</si>
  <si>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</si>
  <si>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</si>
  <si>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</si>
  <si>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</si>
  <si>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</si>
  <si>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</si>
  <si>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</si>
  <si>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</si>
  <si>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</si>
  <si>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</si>
  <si>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</si>
  <si>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</si>
  <si>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</si>
  <si>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</si>
  <si>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</si>
  <si>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</si>
  <si>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</si>
  <si>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</si>
  <si>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</si>
  <si>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</si>
  <si>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</si>
  <si>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</si>
  <si>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</si>
  <si>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</si>
  <si>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</si>
  <si>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</si>
  <si>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</si>
  <si>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</si>
  <si>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</si>
  <si>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</si>
  <si>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</si>
  <si>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</si>
  <si>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</si>
  <si>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</si>
  <si>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</si>
  <si>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</si>
  <si>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</si>
  <si>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</si>
  <si>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</si>
  <si>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</si>
  <si>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</si>
  <si>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</si>
  <si>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</si>
  <si>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</si>
  <si>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</si>
  <si>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</si>
  <si>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</si>
  <si>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</si>
  <si>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</si>
  <si>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</si>
  <si>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</si>
  <si>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</si>
  <si>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</si>
  <si>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</si>
  <si>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</si>
  <si>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</si>
  <si>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</si>
  <si>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</si>
  <si>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</si>
  <si>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</si>
  <si>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</si>
  <si>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</si>
  <si>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</si>
  <si>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</si>
  <si>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</si>
  <si>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</si>
  <si>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</si>
  <si>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</si>
  <si>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</si>
  <si>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</si>
  <si>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</si>
  <si>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</si>
  <si>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</si>
  <si>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</si>
  <si>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</si>
  <si>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</si>
  <si>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</si>
  <si>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</si>
  <si>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</si>
  <si>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</si>
  <si>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</si>
  <si>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</si>
  <si>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</si>
  <si>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</si>
  <si>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</si>
  <si>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</si>
  <si>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</si>
  <si>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</si>
  <si>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</si>
  <si>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</si>
  <si>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</si>
  <si>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</si>
  <si>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</si>
  <si>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</si>
  <si>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</si>
  <si>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</si>
  <si>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</si>
  <si>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</si>
  <si>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</si>
  <si>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</si>
  <si>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</si>
  <si>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</si>
  <si>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</si>
  <si>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</si>
  <si>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</si>
  <si>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</si>
  <si>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</si>
  <si>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</si>
  <si>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</si>
  <si>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</si>
  <si>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</si>
  <si>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</si>
  <si>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</si>
  <si>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</si>
  <si>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</si>
  <si>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</si>
  <si>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</si>
  <si>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</si>
  <si>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</si>
  <si>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</si>
  <si>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</si>
  <si>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</si>
  <si>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</si>
  <si>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</si>
  <si>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</si>
  <si>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</si>
  <si>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</si>
  <si>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</si>
  <si>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</si>
  <si>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</si>
  <si>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</si>
  <si>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</si>
  <si>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</si>
  <si>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</si>
  <si>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</si>
  <si>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</si>
  <si>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</si>
  <si>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</si>
  <si>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</si>
  <si>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</si>
  <si>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</si>
  <si>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</si>
  <si>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</si>
  <si>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</si>
  <si>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</si>
  <si>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</si>
  <si>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</si>
  <si>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</si>
  <si>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</si>
  <si>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</si>
  <si>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</si>
  <si>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</si>
  <si>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</si>
  <si>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</si>
  <si>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</si>
  <si>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</si>
  <si>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</si>
  <si>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</si>
  <si>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</si>
  <si>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</si>
  <si>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</si>
  <si>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</si>
  <si>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</si>
  <si>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</si>
  <si>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</si>
  <si>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</si>
  <si>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</si>
  <si>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</si>
  <si>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</si>
  <si>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</si>
  <si>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</si>
  <si>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</si>
  <si>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</si>
  <si>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</si>
  <si>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</si>
  <si>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</si>
  <si>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</si>
  <si>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</si>
  <si>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</si>
  <si>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</si>
  <si>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</si>
  <si>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</si>
  <si>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</si>
  <si>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</si>
  <si>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</si>
  <si>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</si>
  <si>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</si>
  <si>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</si>
  <si>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</si>
  <si>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</si>
  <si>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</si>
  <si>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</si>
  <si>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</si>
  <si>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</si>
  <si>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</si>
  <si>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</si>
  <si>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</si>
  <si>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</si>
  <si>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</si>
  <si>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</si>
  <si>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</si>
  <si>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</si>
  <si>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</si>
  <si>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</si>
  <si>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</si>
  <si>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</si>
  <si>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</si>
  <si>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</si>
  <si>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</si>
  <si>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</si>
  <si>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</si>
  <si>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</si>
  <si>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</si>
  <si>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</si>
  <si>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</si>
  <si>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</si>
  <si>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</si>
  <si>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</si>
  <si>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</si>
  <si>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</si>
  <si>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</si>
  <si>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</si>
  <si>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</si>
  <si>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</si>
  <si>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</si>
  <si>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</si>
  <si>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</si>
  <si>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</si>
  <si>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</si>
  <si>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</si>
  <si>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</si>
  <si>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</si>
  <si>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</si>
  <si>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</si>
  <si>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</si>
  <si>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</si>
  <si>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</si>
  <si>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</si>
  <si>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</si>
  <si>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</si>
  <si>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</si>
  <si>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</si>
  <si>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</si>
  <si>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</si>
  <si>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</si>
  <si>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</si>
  <si>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</si>
  <si>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</si>
  <si>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</si>
  <si>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</si>
  <si>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</si>
  <si>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</si>
  <si>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</si>
  <si>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</si>
  <si>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</si>
  <si>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</si>
  <si>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</si>
  <si>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</si>
  <si>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</si>
  <si>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</si>
  <si>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</si>
  <si>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</si>
  <si>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</si>
  <si>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</si>
  <si>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</si>
  <si>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</si>
  <si>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</si>
  <si>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</si>
  <si>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</si>
  <si>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</si>
  <si>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</si>
  <si>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</si>
  <si>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</si>
  <si>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</si>
  <si>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</si>
  <si>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</si>
  <si>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</si>
  <si>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</si>
  <si>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</si>
  <si>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</si>
  <si>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</si>
  <si>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</si>
  <si>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</si>
  <si>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</si>
  <si>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</si>
  <si>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</si>
  <si>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</si>
  <si>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</si>
  <si>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</si>
  <si>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</si>
  <si>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</si>
  <si>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</si>
  <si>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</si>
  <si>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</si>
  <si>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</si>
  <si>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</si>
  <si>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</si>
  <si>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</si>
  <si>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</si>
  <si>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</si>
  <si>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</si>
  <si>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</si>
  <si>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</si>
  <si>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</si>
  <si>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</si>
  <si>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</si>
  <si>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</si>
  <si>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</si>
  <si>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</si>
  <si>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</si>
  <si>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</si>
  <si>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</si>
  <si>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</si>
  <si>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</si>
  <si>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</si>
  <si>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</si>
  <si>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</si>
  <si>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</si>
  <si>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</si>
  <si>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</si>
  <si>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</si>
  <si>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</si>
  <si>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</si>
  <si>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</si>
  <si>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</si>
  <si>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</si>
  <si>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</si>
  <si>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</si>
  <si>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</si>
  <si>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</si>
  <si>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</si>
  <si>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</si>
  <si>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</si>
  <si>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</si>
  <si>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</si>
  <si>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</si>
  <si>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</si>
  <si>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</si>
  <si>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</si>
  <si>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</si>
  <si>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</si>
  <si>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</si>
  <si>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</si>
  <si>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</si>
  <si>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</si>
  <si>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</si>
  <si>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</si>
  <si>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</si>
  <si>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</si>
  <si>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</si>
  <si>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</si>
  <si>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</si>
  <si>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</si>
  <si>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</si>
  <si>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</si>
  <si>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</si>
  <si>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</si>
  <si>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</si>
  <si>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</si>
  <si>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</si>
  <si>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</si>
  <si>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</si>
  <si>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</si>
  <si>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</si>
  <si>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</si>
  <si>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</si>
  <si>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</si>
  <si>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</si>
  <si>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</si>
  <si>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</si>
  <si>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</si>
  <si>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</si>
  <si>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</si>
  <si>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</si>
  <si>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</si>
  <si>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</si>
  <si>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</si>
  <si>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</si>
  <si>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</si>
  <si>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</si>
  <si>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</si>
  <si>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</si>
  <si>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</si>
  <si>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</si>
  <si>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</si>
  <si>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</si>
  <si>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</si>
  <si>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</si>
  <si>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</si>
  <si>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</si>
  <si>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</si>
  <si>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</si>
  <si>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</si>
  <si>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</si>
  <si>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</si>
  <si>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</si>
  <si>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</si>
  <si>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</si>
  <si>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</si>
  <si>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</si>
  <si>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</si>
  <si>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</si>
  <si>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</si>
  <si>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</si>
  <si>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</si>
  <si>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</si>
  <si>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</si>
  <si>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</si>
  <si>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</si>
  <si>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</si>
  <si>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</si>
  <si>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</si>
  <si>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</si>
  <si>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</si>
  <si>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</si>
  <si>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</si>
  <si>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</si>
  <si>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</si>
  <si>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</si>
  <si>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</si>
  <si>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</si>
  <si>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</si>
  <si>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</si>
  <si>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</si>
  <si>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</si>
  <si>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</si>
  <si>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</si>
  <si>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</si>
  <si>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</si>
  <si>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</si>
  <si>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</si>
  <si>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</si>
  <si>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</si>
  <si>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</si>
  <si>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</si>
  <si>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</si>
  <si>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</si>
  <si>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</si>
  <si>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</si>
  <si>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</si>
  <si>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</si>
  <si>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</si>
  <si>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</si>
  <si>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</si>
  <si>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</si>
  <si>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</si>
  <si>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</si>
  <si>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</si>
  <si>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</si>
  <si>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</si>
  <si>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</si>
  <si>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</si>
  <si>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</si>
  <si>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</si>
  <si>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</si>
  <si>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</si>
  <si>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</si>
  <si>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</si>
  <si>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</si>
  <si>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</si>
  <si>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</si>
  <si>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</si>
  <si>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</si>
  <si>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</si>
  <si>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</si>
  <si>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</si>
  <si>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</si>
  <si>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</si>
  <si>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</si>
  <si>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</si>
  <si>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</si>
  <si>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</si>
  <si>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</si>
  <si>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</si>
  <si>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</si>
  <si>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</si>
  <si>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</si>
  <si>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</si>
  <si>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</si>
  <si>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</si>
  <si>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</si>
  <si>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</si>
  <si>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</si>
  <si>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</si>
  <si>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</si>
  <si>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</si>
  <si>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</si>
  <si>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</si>
  <si>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</si>
  <si>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</si>
  <si>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</si>
  <si>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</si>
  <si>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</si>
  <si>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</si>
  <si>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</si>
  <si>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</si>
  <si>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</si>
  <si>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</si>
  <si>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</si>
  <si>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</si>
  <si>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</si>
  <si>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</si>
  <si>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</si>
  <si>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</si>
  <si>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</si>
  <si>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</si>
  <si>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</si>
  <si>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</si>
  <si>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</si>
  <si>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</si>
  <si>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</si>
  <si>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</si>
  <si>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</si>
  <si>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</si>
  <si>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</si>
  <si>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</si>
  <si>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</si>
  <si>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</si>
  <si>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</si>
  <si>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</si>
  <si>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</si>
  <si>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</si>
  <si>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</si>
  <si>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</si>
  <si>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</si>
  <si>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</si>
  <si>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</si>
  <si>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</si>
  <si>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</si>
  <si>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</si>
  <si>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</si>
  <si>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</si>
  <si>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</si>
  <si>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</si>
  <si>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</si>
  <si>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</si>
  <si>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</si>
  <si>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</si>
  <si>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</si>
  <si>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</si>
  <si>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</si>
  <si>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</si>
  <si>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</si>
  <si>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</si>
  <si>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</si>
  <si>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</si>
  <si>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</si>
  <si>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</si>
  <si>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</si>
  <si>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</si>
  <si>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</si>
  <si>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</si>
  <si>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</si>
  <si>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</si>
  <si>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</si>
  <si>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</si>
  <si>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</si>
  <si>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</si>
  <si>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</si>
  <si>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</si>
  <si>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</si>
  <si>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</si>
  <si>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</si>
  <si>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</si>
  <si>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</si>
  <si>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</si>
  <si>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</si>
  <si>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</si>
  <si>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</si>
  <si>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</si>
  <si>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</si>
  <si>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</si>
  <si>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</si>
  <si>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</si>
  <si>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</si>
  <si>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</si>
  <si>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</si>
  <si>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</si>
  <si>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</si>
  <si>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</si>
  <si>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</si>
  <si>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</si>
  <si>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</si>
  <si>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</si>
  <si>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</si>
  <si>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</si>
  <si>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</si>
  <si>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</si>
  <si>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</si>
  <si>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</si>
  <si>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</si>
  <si>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</si>
  <si>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</si>
  <si>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</si>
  <si>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</si>
  <si>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</si>
  <si>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</si>
  <si>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</si>
  <si>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</si>
  <si>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</si>
  <si>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</si>
  <si>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</si>
  <si>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</si>
  <si>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</si>
  <si>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</si>
  <si>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</si>
  <si>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</si>
  <si>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</si>
  <si>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</si>
  <si>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</si>
  <si>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</si>
  <si>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</si>
  <si>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</si>
  <si>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</si>
  <si>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</si>
  <si>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</si>
  <si>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</si>
  <si>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</si>
  <si>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</si>
  <si>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</si>
  <si>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</si>
  <si>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</si>
  <si>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</si>
  <si>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</si>
  <si>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</si>
  <si>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</si>
  <si>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</si>
  <si>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</si>
  <si>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</si>
  <si>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</si>
  <si>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</si>
  <si>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</si>
  <si>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</si>
  <si>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</si>
  <si>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</si>
  <si>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</si>
  <si>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</si>
  <si>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</si>
  <si>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</si>
  <si>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</si>
  <si>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</si>
  <si>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</si>
  <si>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</si>
  <si>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</si>
  <si>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</si>
  <si>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</si>
  <si>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</si>
  <si>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</si>
  <si>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</si>
  <si>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</si>
  <si>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</si>
  <si>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</si>
  <si>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</si>
  <si>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</si>
  <si>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</si>
  <si>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</si>
  <si>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</si>
  <si>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</si>
  <si>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</si>
  <si>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</si>
  <si>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</si>
  <si>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</si>
  <si>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</si>
  <si>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</si>
  <si>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</si>
  <si>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</si>
  <si>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</si>
  <si>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</si>
  <si>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</si>
  <si>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</si>
  <si>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</si>
  <si>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</si>
  <si>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</si>
  <si>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</si>
  <si>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</si>
  <si>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</si>
  <si>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</si>
  <si>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</si>
  <si>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</si>
  <si>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</si>
  <si>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</si>
  <si>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</si>
  <si>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</si>
  <si>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</si>
  <si>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</si>
  <si>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</si>
  <si>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</si>
  <si>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</si>
  <si>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</si>
  <si>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</si>
  <si>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</si>
  <si>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</si>
  <si>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</si>
  <si>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</si>
  <si>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</si>
  <si>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</si>
  <si>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</si>
  <si>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</si>
  <si>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</si>
  <si>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</si>
  <si>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</si>
  <si>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</si>
  <si>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</si>
  <si>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</si>
  <si>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</si>
  <si>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</si>
  <si>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</si>
  <si>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</si>
  <si>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</si>
  <si>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</si>
  <si>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</si>
  <si>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</si>
  <si>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</si>
  <si>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</si>
  <si>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</si>
  <si>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</si>
  <si>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</si>
  <si>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</si>
  <si>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</si>
  <si>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</si>
  <si>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</si>
  <si>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</si>
  <si>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</si>
  <si>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</si>
  <si>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</si>
  <si>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</si>
  <si>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</si>
  <si>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</si>
  <si>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</si>
  <si>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</si>
  <si>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</si>
  <si>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</si>
  <si>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</si>
  <si>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</si>
  <si>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</si>
  <si>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</si>
  <si>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</si>
  <si>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</si>
  <si>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</si>
  <si>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</si>
  <si>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</si>
  <si>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</si>
  <si>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</si>
  <si>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</si>
  <si>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</si>
  <si>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</si>
  <si>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</si>
  <si>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</si>
  <si>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</si>
  <si>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</si>
  <si>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</si>
  <si>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</si>
  <si>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</si>
  <si>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</si>
  <si>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</si>
  <si>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</si>
  <si>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</si>
  <si>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</si>
  <si>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</si>
  <si>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</si>
  <si>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</si>
  <si>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</si>
  <si>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</si>
  <si>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</si>
  <si>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</si>
  <si>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</si>
  <si>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</si>
  <si>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</si>
  <si>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</si>
  <si>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</si>
  <si>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</si>
  <si>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</si>
  <si>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</si>
  <si>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</si>
  <si>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</si>
  <si>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</si>
  <si>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</si>
  <si>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</si>
  <si>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</si>
  <si>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</si>
  <si>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</si>
  <si>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</si>
  <si>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</si>
  <si>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</si>
  <si>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</si>
  <si>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</si>
  <si>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</si>
  <si>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</si>
  <si>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</si>
  <si>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</si>
  <si>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</si>
  <si>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</si>
  <si>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</si>
  <si>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</si>
  <si>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</si>
  <si>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</si>
  <si>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</si>
  <si>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</si>
  <si>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</si>
  <si>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</si>
  <si>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</si>
  <si>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</si>
  <si>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</si>
  <si>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</si>
  <si>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</si>
  <si>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</si>
  <si>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</si>
  <si>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</si>
  <si>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</si>
  <si>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</si>
  <si>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</si>
  <si>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</si>
  <si>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</si>
  <si>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</si>
  <si>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</si>
  <si>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</si>
  <si>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</si>
  <si>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</si>
  <si>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</si>
  <si>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</si>
  <si>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</si>
  <si>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</si>
  <si>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</si>
  <si>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</si>
  <si>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</si>
  <si>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</si>
  <si>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</si>
  <si>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</si>
  <si>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</si>
  <si>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</si>
  <si>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</si>
  <si>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</si>
  <si>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</si>
  <si>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</si>
  <si>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</si>
  <si>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</si>
  <si>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</si>
  <si>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</si>
  <si>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</si>
  <si>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</si>
  <si>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</si>
  <si>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</si>
  <si>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</si>
  <si>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</si>
  <si>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</si>
  <si>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</si>
  <si>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</si>
  <si>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</si>
  <si>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</si>
  <si>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</si>
  <si>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</si>
  <si>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</si>
  <si>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</si>
  <si>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</si>
  <si>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</si>
  <si>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</si>
  <si>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</si>
  <si>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</si>
  <si>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</si>
  <si>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</si>
  <si>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</si>
  <si>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</si>
  <si>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</si>
  <si>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</si>
  <si>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</si>
  <si>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</si>
  <si>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</si>
  <si>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</si>
  <si>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</si>
  <si>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</si>
  <si>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</si>
  <si>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</si>
  <si>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</si>
  <si>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</si>
  <si>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</si>
  <si>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</si>
  <si>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</si>
  <si>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</si>
  <si>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</si>
  <si>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</si>
  <si>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</si>
  <si>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</si>
  <si>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</si>
  <si>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</si>
  <si>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</si>
  <si>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</si>
  <si>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</si>
  <si>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</si>
  <si>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</si>
  <si>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</si>
  <si>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</si>
  <si>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</si>
  <si>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</si>
  <si>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</si>
  <si>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</si>
  <si>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</si>
  <si>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</si>
  <si>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</si>
  <si>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</si>
  <si>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</si>
  <si>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</si>
  <si>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</si>
  <si>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</si>
  <si>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</si>
  <si>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</si>
  <si>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</si>
  <si>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</si>
  <si>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</si>
  <si>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</si>
  <si>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</si>
  <si>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</si>
  <si>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</si>
  <si>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</si>
  <si>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</si>
  <si>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</si>
  <si>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</si>
  <si>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</si>
  <si>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</si>
  <si>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</si>
  <si>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</si>
  <si>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</si>
  <si>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</si>
  <si>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</si>
  <si>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</si>
  <si>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</si>
  <si>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</si>
  <si>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</si>
  <si>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</si>
  <si>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</si>
  <si>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</si>
  <si>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</si>
  <si>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</si>
  <si>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</si>
  <si>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</si>
  <si>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</si>
  <si>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</si>
  <si>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</si>
  <si>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</si>
  <si>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</si>
  <si>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</si>
  <si>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</si>
  <si>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</si>
  <si>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</si>
  <si>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</si>
  <si>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</si>
  <si>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</si>
  <si>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</si>
  <si>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</si>
  <si>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</si>
  <si>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</si>
  <si>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</si>
  <si>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</si>
  <si>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</si>
  <si>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</si>
  <si>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</si>
  <si>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</si>
  <si>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</si>
  <si>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</si>
  <si>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</si>
  <si>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</si>
  <si>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</si>
  <si>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</si>
  <si>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</si>
  <si>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</si>
  <si>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</si>
  <si>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</si>
  <si>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</si>
  <si>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</si>
  <si>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</si>
  <si>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</si>
  <si>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</si>
  <si>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</si>
  <si>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</si>
  <si>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</si>
  <si>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</si>
  <si>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</si>
  <si>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</si>
  <si>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</si>
  <si>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</si>
  <si>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</si>
  <si>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</si>
  <si>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</si>
  <si>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</si>
  <si>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</si>
  <si>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</si>
  <si>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</si>
  <si>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</si>
  <si>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</si>
  <si>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</si>
  <si>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</si>
  <si>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</si>
  <si>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</si>
  <si>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</si>
  <si>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</si>
  <si>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</si>
  <si>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</si>
  <si>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</si>
  <si>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</si>
  <si>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</si>
  <si>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</si>
  <si>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</si>
  <si>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</si>
  <si>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</si>
  <si>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</si>
  <si>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</si>
  <si>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</si>
  <si>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</si>
  <si>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</si>
  <si>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</si>
  <si>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</si>
  <si>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</si>
  <si>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</si>
  <si>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</si>
  <si>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</si>
  <si>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</si>
  <si>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</si>
  <si>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</si>
  <si>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</si>
  <si>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</si>
  <si>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</si>
  <si>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</si>
  <si>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</si>
  <si>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</si>
  <si>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</si>
  <si>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</si>
  <si>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</si>
  <si>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</si>
  <si>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</si>
  <si>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</si>
  <si>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</si>
  <si>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</si>
  <si>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</si>
  <si>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</si>
  <si>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</si>
  <si>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</si>
  <si>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</si>
  <si>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</si>
  <si>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</si>
  <si>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</si>
  <si>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</si>
  <si>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</si>
  <si>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</si>
  <si>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</si>
  <si>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</si>
  <si>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</si>
  <si>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</si>
  <si>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</si>
  <si>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</si>
  <si>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</si>
  <si>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</si>
  <si>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</si>
  <si>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</si>
  <si>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</si>
  <si>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</si>
  <si>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</si>
  <si>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</si>
  <si>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</si>
  <si>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</si>
  <si>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</si>
  <si>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</si>
  <si>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</si>
  <si>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</si>
  <si>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</si>
  <si>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</si>
  <si>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</si>
  <si>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</si>
  <si>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</si>
  <si>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</si>
  <si>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</si>
  <si>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</si>
  <si>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</si>
  <si>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</si>
  <si>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</si>
  <si>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</si>
  <si>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</si>
  <si>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</si>
  <si>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</si>
  <si>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</si>
  <si>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</si>
  <si>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</si>
  <si>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</si>
  <si>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</si>
  <si>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</si>
  <si>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</si>
  <si>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</si>
  <si>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</si>
  <si>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</si>
  <si>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</si>
  <si>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</si>
  <si>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</si>
  <si>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</si>
  <si>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</si>
  <si>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</si>
  <si>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</si>
  <si>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</si>
  <si>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</si>
  <si>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</si>
  <si>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</si>
  <si>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</si>
  <si>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</si>
  <si>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</si>
  <si>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</si>
  <si>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</si>
  <si>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</si>
  <si>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</si>
  <si>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</si>
  <si>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</si>
  <si>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</si>
  <si>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</si>
  <si>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</si>
  <si>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</si>
  <si>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</si>
  <si>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</si>
  <si>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</si>
  <si>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</si>
  <si>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</si>
  <si>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</si>
  <si>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</si>
  <si>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</si>
  <si>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</si>
  <si>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</si>
  <si>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</si>
  <si>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</si>
  <si>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</si>
  <si>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</si>
  <si>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</si>
  <si>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</si>
  <si>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</si>
  <si>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</si>
  <si>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</si>
  <si>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</si>
  <si>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</si>
  <si>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</si>
  <si>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</si>
  <si>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</si>
  <si>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</si>
  <si>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</si>
  <si>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</si>
  <si>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</si>
  <si>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</si>
  <si>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</si>
  <si>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</si>
  <si>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</si>
  <si>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</si>
  <si>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</si>
  <si>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</si>
  <si>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</si>
  <si>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</si>
  <si>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</si>
  <si>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</si>
  <si>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</si>
  <si>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</si>
  <si>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</si>
  <si>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</si>
  <si>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</si>
  <si>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</si>
  <si>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</si>
  <si>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</si>
  <si>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</si>
  <si>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</si>
  <si>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</si>
  <si>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</si>
  <si>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</si>
  <si>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</si>
  <si>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</si>
  <si>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</si>
  <si>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</si>
  <si>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</si>
  <si>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</si>
  <si>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</si>
  <si>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</si>
  <si>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</si>
  <si>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</si>
  <si>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</si>
  <si>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</si>
  <si>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</si>
  <si>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</si>
  <si>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</si>
  <si>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</si>
  <si>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</si>
  <si>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</si>
  <si>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</si>
  <si>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</si>
  <si>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</si>
  <si>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</si>
  <si>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</si>
  <si>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</si>
  <si>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</si>
  <si>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</si>
  <si>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</si>
  <si>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</si>
  <si>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</si>
  <si>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</si>
  <si>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</si>
  <si>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</si>
  <si>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</si>
  <si>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</si>
  <si>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</si>
  <si>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</si>
  <si>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</si>
  <si>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</si>
  <si>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</si>
  <si>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</si>
  <si>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</si>
  <si>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</si>
  <si>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</si>
  <si>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</si>
  <si>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</si>
  <si>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</si>
  <si>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</si>
  <si>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</si>
  <si>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</si>
  <si>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</si>
  <si>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</si>
  <si>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</si>
  <si>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</si>
  <si>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</si>
  <si>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</si>
  <si>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</si>
  <si>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</si>
  <si>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</si>
  <si>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</si>
  <si>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</si>
  <si>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</si>
  <si>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</si>
  <si>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</si>
  <si>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</si>
  <si>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</si>
  <si>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</si>
  <si>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</si>
  <si>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</si>
  <si>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</si>
  <si>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</si>
  <si>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</si>
  <si>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</si>
  <si>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</si>
  <si>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</si>
  <si>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</si>
  <si>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</si>
  <si>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</si>
  <si>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</si>
  <si>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</si>
  <si>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</si>
  <si>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</si>
  <si>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</si>
  <si>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</si>
  <si>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</si>
  <si>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</si>
  <si>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</si>
  <si>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</si>
  <si>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</si>
  <si>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</si>
  <si>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</si>
  <si>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</si>
  <si>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</si>
  <si>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</si>
  <si>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</si>
  <si>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</si>
  <si>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</si>
  <si>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</si>
  <si>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</si>
  <si>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</si>
  <si>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</si>
  <si>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</si>
  <si>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</si>
  <si>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</si>
  <si>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</si>
  <si>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</si>
  <si>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</si>
  <si>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</si>
  <si>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</si>
  <si>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</si>
  <si>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</si>
  <si>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</si>
  <si>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</si>
  <si>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</si>
  <si>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</si>
  <si>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</si>
  <si>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</si>
  <si>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</si>
  <si>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</si>
  <si>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</si>
  <si>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</si>
  <si>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</si>
  <si>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</si>
  <si>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</si>
  <si>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</si>
  <si>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</si>
  <si>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</si>
  <si>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</si>
  <si>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</si>
  <si>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</si>
  <si>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</si>
  <si>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</si>
  <si>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</si>
  <si>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</si>
  <si>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</si>
  <si>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</si>
  <si>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</si>
  <si>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</si>
  <si>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</si>
  <si>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</si>
  <si>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</si>
  <si>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</si>
  <si>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</si>
  <si>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</si>
  <si>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</si>
  <si>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</si>
  <si>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</si>
  <si>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</si>
  <si>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</si>
  <si>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</si>
  <si>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</si>
  <si>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</si>
  <si>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</si>
  <si>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</si>
  <si>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</si>
  <si>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</si>
  <si>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</si>
  <si>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</si>
  <si>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</si>
  <si>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</si>
  <si>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</si>
  <si>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</si>
  <si>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</si>
  <si>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</si>
  <si>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</si>
  <si>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</si>
  <si>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</si>
  <si>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</si>
  <si>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</si>
  <si>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</si>
  <si>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</si>
  <si>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</si>
  <si>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</si>
  <si>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</si>
  <si>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</si>
  <si>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</si>
  <si>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</si>
  <si>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</si>
  <si>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</si>
  <si>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</si>
  <si>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</si>
  <si>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</si>
  <si>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</si>
  <si>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</si>
  <si>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</si>
  <si>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</si>
  <si>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</si>
  <si>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</si>
  <si>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</si>
  <si>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</si>
  <si>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</si>
  <si>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</si>
  <si>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</si>
  <si>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</si>
  <si>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</si>
  <si>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</si>
  <si>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</si>
  <si>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</si>
  <si>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</si>
  <si>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</si>
  <si>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</si>
  <si>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</si>
  <si>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</si>
  <si>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</si>
  <si>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</si>
  <si>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</si>
  <si>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</si>
  <si>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</si>
  <si>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</si>
  <si>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</si>
  <si>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</si>
  <si>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</si>
  <si>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</si>
  <si>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</si>
  <si>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</si>
  <si>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</si>
  <si>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</si>
  <si>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</si>
  <si>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</si>
  <si>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</si>
  <si>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</si>
  <si>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</si>
  <si>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</si>
  <si>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</si>
  <si>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</si>
  <si>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</si>
  <si>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</si>
  <si>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</si>
  <si>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</si>
  <si>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</si>
  <si>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</si>
  <si>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</si>
  <si>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</si>
  <si>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</si>
  <si>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</si>
  <si>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</si>
  <si>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</si>
  <si>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</si>
  <si>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</si>
  <si>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</si>
  <si>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</si>
  <si>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</si>
  <si>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</si>
  <si>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</si>
  <si>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</si>
  <si>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</si>
  <si>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</si>
  <si>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</si>
  <si>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</si>
  <si>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</si>
  <si>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</si>
  <si>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</si>
  <si>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</si>
  <si>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</si>
  <si>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</si>
  <si>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</si>
  <si>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</si>
  <si>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</si>
  <si>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</si>
  <si>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</si>
  <si>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</si>
  <si>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</si>
  <si>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</si>
  <si>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</si>
  <si>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</si>
  <si>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</si>
  <si>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</si>
  <si>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</si>
  <si>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</si>
  <si>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</si>
  <si>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</si>
  <si>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</si>
  <si>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</si>
  <si>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</si>
  <si>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</si>
  <si>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</si>
  <si>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</si>
  <si>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</si>
  <si>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</si>
  <si>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</si>
  <si>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</si>
  <si>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</si>
  <si>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</si>
  <si>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</si>
  <si>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</si>
  <si>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</si>
  <si>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</si>
  <si>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</si>
  <si>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</si>
  <si>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</si>
  <si>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</si>
  <si>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</si>
  <si>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</si>
  <si>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</si>
  <si>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</si>
  <si>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</si>
  <si>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</si>
  <si>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</si>
  <si>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</si>
  <si>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</si>
  <si>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</si>
  <si>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</si>
  <si>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</si>
  <si>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</si>
  <si>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</si>
  <si>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</si>
  <si>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</si>
  <si>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</si>
  <si>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</si>
  <si>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</si>
  <si>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</si>
  <si>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</si>
  <si>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</si>
  <si>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</si>
  <si>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</si>
  <si>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</si>
  <si>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</si>
  <si>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</si>
  <si>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</si>
  <si>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</si>
  <si>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</si>
  <si>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</si>
  <si>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</si>
  <si>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</si>
  <si>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</si>
  <si>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</si>
  <si>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</si>
  <si>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</si>
  <si>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</si>
  <si>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</si>
  <si>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</si>
  <si>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</si>
  <si>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</si>
  <si>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</si>
  <si>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</si>
  <si>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</si>
  <si>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</si>
  <si>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</si>
  <si>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</si>
  <si>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</si>
  <si>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</si>
  <si>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</si>
  <si>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</si>
  <si>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</si>
  <si>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</si>
  <si>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</si>
  <si>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</si>
  <si>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</si>
  <si>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</si>
  <si>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</si>
  <si>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</si>
  <si>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</si>
  <si>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</si>
  <si>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</si>
  <si>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</si>
  <si>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</si>
  <si>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</si>
  <si>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</si>
  <si>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</si>
  <si>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</si>
  <si>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</si>
  <si>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</si>
  <si>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</si>
  <si>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</si>
  <si>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</si>
  <si>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</si>
  <si>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</si>
  <si>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</si>
  <si>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</si>
  <si>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</si>
  <si>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</si>
  <si>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</si>
  <si>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</si>
  <si>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</si>
  <si>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</si>
  <si>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</si>
  <si>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</si>
  <si>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</si>
  <si>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</si>
  <si>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</si>
  <si>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</si>
  <si>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</si>
  <si>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</si>
  <si>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</si>
  <si>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</si>
  <si>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</si>
  <si>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</si>
  <si>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</si>
  <si>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</si>
  <si>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</si>
  <si>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</si>
  <si>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</si>
  <si>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</si>
  <si>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</si>
  <si>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</si>
  <si>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</si>
  <si>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</si>
  <si>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</si>
  <si>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</si>
  <si>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</si>
  <si>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</si>
  <si>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</si>
  <si>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</si>
  <si>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</si>
  <si>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</si>
  <si>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</si>
  <si>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</si>
  <si>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</si>
  <si>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</si>
  <si>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</si>
  <si>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</si>
  <si>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</si>
  <si>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</si>
  <si>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</si>
  <si>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</si>
  <si>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</si>
  <si>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</si>
  <si>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</si>
  <si>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</si>
  <si>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</si>
  <si>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</si>
  <si>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</si>
  <si>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</si>
  <si>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</si>
  <si>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</si>
  <si>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</si>
  <si>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</si>
  <si>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</si>
  <si>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</si>
  <si>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</si>
  <si>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</si>
  <si>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</si>
  <si>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</si>
  <si>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</si>
  <si>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</si>
  <si>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</si>
  <si>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</si>
  <si>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</si>
  <si>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</si>
  <si>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</si>
  <si>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</si>
  <si>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</si>
  <si>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</si>
  <si>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</si>
  <si>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</si>
  <si>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</si>
  <si>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</si>
  <si>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</si>
  <si>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</si>
  <si>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</si>
  <si>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</si>
  <si>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</si>
  <si>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</si>
  <si>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</si>
  <si>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</si>
  <si>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</si>
  <si>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</si>
  <si>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</si>
  <si>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</si>
  <si>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</si>
  <si>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</si>
  <si>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</si>
  <si>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</si>
  <si>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</si>
  <si>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</si>
  <si>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</si>
  <si>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</si>
  <si>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</si>
  <si>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</si>
  <si>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</si>
  <si>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</si>
  <si>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</si>
  <si>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</si>
  <si>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</si>
  <si>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</si>
  <si>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</si>
  <si>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</si>
  <si>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</si>
  <si>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</si>
  <si>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</si>
  <si>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</si>
  <si>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</si>
  <si>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</si>
  <si>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</si>
  <si>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</si>
  <si>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</si>
  <si>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</si>
  <si>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</si>
  <si>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</si>
  <si>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</si>
  <si>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</si>
  <si>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</si>
  <si>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</si>
  <si>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</si>
  <si>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</si>
  <si>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</si>
  <si>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</si>
  <si>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</si>
  <si>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</si>
  <si>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</si>
  <si>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</si>
  <si>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</si>
  <si>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</si>
  <si>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</si>
  <si>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</si>
  <si>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</si>
  <si>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</si>
  <si>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</si>
  <si>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</si>
  <si>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</si>
  <si>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</si>
  <si>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</si>
  <si>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</si>
  <si>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</si>
  <si>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</si>
  <si>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</si>
  <si>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</si>
  <si>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</si>
  <si>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</si>
  <si>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</si>
  <si>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</si>
  <si>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</si>
  <si>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</si>
  <si>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</si>
  <si>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</si>
  <si>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</si>
  <si>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</si>
  <si>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</si>
  <si>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</si>
  <si>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</si>
  <si>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</si>
  <si>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</si>
  <si>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</si>
  <si>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</si>
  <si>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</si>
  <si>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</si>
  <si>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</si>
  <si>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</si>
  <si>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</si>
  <si>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</si>
  <si>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</si>
  <si>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</si>
  <si>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</si>
  <si>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</si>
  <si>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</si>
  <si>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</si>
  <si>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</si>
  <si>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</si>
  <si>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</si>
  <si>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</si>
  <si>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</si>
  <si>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</si>
  <si>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</si>
  <si>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</si>
  <si>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</si>
  <si>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</si>
  <si>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</si>
  <si>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</si>
  <si>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</si>
  <si>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</si>
  <si>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</si>
  <si>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</si>
  <si>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</si>
  <si>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</si>
  <si>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</si>
  <si>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</si>
  <si>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</si>
  <si>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</si>
  <si>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</si>
  <si>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</si>
  <si>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</si>
  <si>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</si>
  <si>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</si>
  <si>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</si>
  <si>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</si>
  <si>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</si>
  <si>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</si>
  <si>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</si>
  <si>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</si>
  <si>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</si>
  <si>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</si>
  <si>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</si>
  <si>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</si>
  <si>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</si>
  <si>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</si>
  <si>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</si>
  <si>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</si>
  <si>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</si>
  <si>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</si>
  <si>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</si>
  <si>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</si>
  <si>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</si>
  <si>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</si>
  <si>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</si>
  <si>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</si>
  <si>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</si>
  <si>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</si>
  <si>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</si>
  <si>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</si>
  <si>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</si>
  <si>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</si>
  <si>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</si>
  <si>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</si>
  <si>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</si>
  <si>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</si>
  <si>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</si>
  <si>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</si>
  <si>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</si>
  <si>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</si>
  <si>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</si>
  <si>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</si>
  <si>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</si>
  <si>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</si>
  <si>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</si>
  <si>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</si>
  <si>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</si>
  <si>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</si>
  <si>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</si>
  <si>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</si>
  <si>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</si>
  <si>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</si>
  <si>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</si>
  <si>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</si>
  <si>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</si>
  <si>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</si>
  <si>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</si>
  <si>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</si>
  <si>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</si>
  <si>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</si>
  <si>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</si>
  <si>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</si>
  <si>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</si>
  <si>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</si>
  <si>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</si>
  <si>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</si>
  <si>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</si>
  <si>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</si>
  <si>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</si>
  <si>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</si>
  <si>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</si>
  <si>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</si>
  <si>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</si>
  <si>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</si>
  <si>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</si>
  <si>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</si>
  <si>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</si>
  <si>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</si>
  <si>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</si>
  <si>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</si>
  <si>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</si>
  <si>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</si>
  <si>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</si>
  <si>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</si>
  <si>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</si>
  <si>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</si>
  <si>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</si>
  <si>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</si>
  <si>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</si>
  <si>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</si>
  <si>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</si>
  <si>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</si>
  <si>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</si>
  <si>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</si>
  <si>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</si>
  <si>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</si>
  <si>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</si>
  <si>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</si>
  <si>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</si>
  <si>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</si>
  <si>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</si>
  <si>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</si>
  <si>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</si>
  <si>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</si>
  <si>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</si>
  <si>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</si>
  <si>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</si>
  <si>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</si>
  <si>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</si>
  <si>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</si>
  <si>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</si>
  <si>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</si>
  <si>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</si>
  <si>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</si>
  <si>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</si>
  <si>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</si>
  <si>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</si>
  <si>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</si>
  <si>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</si>
  <si>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</si>
  <si>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</si>
  <si>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</si>
  <si>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</si>
  <si>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</si>
  <si>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</si>
  <si>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</si>
  <si>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</si>
  <si>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</si>
  <si>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</si>
  <si>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</si>
  <si>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</si>
  <si>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</si>
  <si>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</si>
  <si>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</si>
  <si>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</si>
  <si>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</si>
  <si>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</si>
  <si>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</si>
  <si>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</si>
  <si>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</si>
  <si>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</si>
  <si>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</si>
  <si>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</si>
  <si>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</si>
  <si>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</si>
  <si>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</si>
  <si>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</si>
  <si>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</si>
  <si>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</si>
  <si>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</si>
  <si>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</si>
  <si>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</si>
  <si>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</si>
  <si>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</si>
  <si>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</si>
  <si>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</si>
  <si>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</si>
  <si>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</si>
  <si>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</si>
  <si>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</si>
  <si>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</si>
  <si>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</si>
  <si>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</si>
  <si>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</si>
  <si>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</si>
  <si>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</si>
  <si>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</si>
  <si>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</si>
  <si>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</si>
  <si>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</si>
  <si>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</si>
  <si>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</si>
  <si>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</si>
  <si>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</si>
  <si>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</si>
  <si>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</si>
  <si>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</si>
  <si>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</si>
  <si>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</si>
  <si>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</si>
  <si>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</si>
  <si>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</si>
  <si>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</si>
  <si>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</si>
  <si>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</si>
  <si>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</si>
  <si>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</si>
  <si>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</si>
  <si>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</si>
  <si>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</si>
  <si>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</si>
  <si>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</si>
  <si>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</si>
  <si>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</si>
  <si>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</si>
  <si>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</si>
  <si>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</si>
  <si>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</si>
  <si>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</si>
  <si>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</si>
  <si>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</si>
  <si>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</si>
  <si>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</si>
  <si>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</si>
  <si>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</si>
  <si>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</si>
  <si>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</si>
  <si>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</si>
  <si>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</si>
  <si>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</si>
  <si>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</si>
  <si>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</si>
  <si>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</si>
  <si>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</si>
  <si>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</si>
  <si>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</si>
  <si>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</si>
  <si>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</si>
  <si>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</si>
  <si>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</si>
  <si>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</si>
  <si>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</si>
  <si>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</si>
  <si>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</si>
  <si>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</si>
  <si>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</si>
  <si>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</si>
  <si>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</si>
  <si>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</si>
  <si>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</si>
  <si>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</si>
  <si>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</si>
  <si>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</si>
  <si>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</si>
  <si>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</si>
  <si>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</si>
  <si>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</si>
  <si>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</si>
  <si>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</si>
  <si>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</si>
  <si>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</si>
  <si>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</si>
  <si>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</si>
  <si>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</si>
  <si>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</si>
  <si>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</si>
  <si>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</si>
  <si>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</si>
  <si>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</si>
  <si>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</si>
  <si>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</si>
  <si>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</si>
  <si>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</si>
  <si>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</si>
  <si>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</si>
  <si>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</si>
  <si>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</si>
  <si>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</si>
  <si>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</si>
  <si>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</si>
  <si>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</si>
  <si>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</si>
  <si>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</si>
  <si>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</si>
  <si>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</si>
  <si>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</si>
  <si>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</si>
  <si>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</si>
  <si>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</si>
  <si>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</si>
  <si>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</si>
  <si>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</si>
  <si>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</si>
  <si>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</si>
  <si>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</si>
  <si>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</si>
  <si>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</si>
  <si>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</si>
  <si>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</si>
  <si>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</si>
  <si>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</si>
  <si>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</si>
  <si>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</si>
  <si>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</si>
  <si>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</si>
  <si>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</si>
  <si>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</si>
  <si>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</si>
  <si>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</si>
  <si>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</si>
  <si>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</si>
  <si>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</si>
  <si>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</si>
  <si>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</si>
  <si>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</si>
  <si>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</si>
  <si>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</si>
  <si>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</si>
  <si>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</si>
  <si>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</si>
  <si>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</si>
  <si>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</si>
  <si>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</si>
  <si>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</si>
  <si>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</si>
  <si>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</si>
  <si>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</si>
  <si>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</si>
  <si>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</si>
  <si>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</si>
  <si>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</si>
  <si>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</si>
  <si>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</si>
  <si>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</si>
  <si>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</si>
  <si>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</si>
  <si>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</si>
  <si>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</si>
  <si>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</si>
  <si>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</si>
  <si>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</si>
  <si>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</si>
  <si>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</si>
  <si>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</si>
  <si>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</si>
  <si>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</si>
  <si>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</si>
  <si>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</si>
  <si>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</si>
  <si>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</si>
  <si>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</si>
  <si>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</si>
  <si>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</si>
  <si>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</si>
  <si>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</si>
  <si>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</si>
  <si>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</si>
  <si>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</si>
  <si>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</si>
  <si>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</si>
  <si>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</si>
  <si>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</si>
  <si>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</si>
  <si>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</si>
  <si>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</si>
  <si>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</si>
  <si>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</si>
  <si>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</si>
  <si>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</si>
  <si>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</si>
  <si>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</si>
  <si>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</si>
  <si>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</si>
  <si>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</si>
  <si>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</si>
  <si>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</si>
  <si>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</si>
  <si>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</si>
  <si>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</si>
  <si>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</si>
  <si>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</si>
  <si>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</si>
  <si>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</si>
  <si>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</si>
  <si>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</si>
  <si>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</si>
  <si>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</si>
  <si>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</si>
  <si>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</si>
  <si>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</si>
  <si>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</si>
  <si>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</si>
  <si>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</si>
  <si>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</si>
  <si>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</si>
  <si>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</si>
  <si>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</si>
  <si>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</si>
  <si>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</si>
  <si>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</si>
  <si>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</si>
  <si>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</si>
  <si>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</si>
  <si>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</si>
  <si>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</si>
  <si>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</si>
  <si>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</si>
  <si>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</si>
  <si>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</si>
  <si>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</si>
  <si>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</si>
  <si>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</si>
  <si>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</si>
  <si>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</si>
  <si>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</si>
  <si>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</si>
  <si>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</si>
  <si>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</si>
  <si>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</si>
  <si>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</si>
  <si>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</si>
  <si>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</si>
  <si>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</si>
  <si>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</si>
  <si>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</si>
  <si>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</si>
  <si>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</si>
  <si>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</si>
  <si>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</si>
  <si>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</si>
  <si>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</si>
  <si>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</si>
  <si>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</si>
  <si>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</si>
  <si>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</si>
  <si>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</si>
  <si>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</si>
  <si>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</si>
  <si>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</si>
  <si>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</si>
  <si>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</si>
  <si>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</si>
  <si>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</si>
  <si>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</si>
  <si>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</si>
  <si>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</si>
  <si>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</si>
  <si>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</si>
  <si>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</si>
  <si>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</si>
  <si>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</si>
  <si>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</si>
  <si>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</si>
  <si>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</si>
  <si>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</si>
  <si>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</si>
  <si>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</si>
  <si>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</si>
  <si>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</si>
  <si>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</si>
  <si>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</si>
  <si>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</si>
  <si>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</si>
  <si>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</si>
  <si>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</si>
  <si>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</si>
  <si>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</si>
  <si>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</si>
  <si>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</si>
  <si>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</si>
  <si>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</si>
  <si>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</si>
  <si>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</si>
  <si>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</si>
  <si>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</si>
  <si>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</si>
  <si>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</si>
  <si>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</si>
  <si>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</si>
  <si>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</si>
  <si>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</si>
  <si>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</si>
  <si>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</si>
  <si>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</si>
  <si>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</si>
  <si>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</si>
  <si>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</si>
  <si>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</si>
  <si>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</si>
  <si>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</si>
  <si>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</si>
  <si>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</si>
  <si>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</si>
  <si>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</si>
  <si>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</si>
  <si>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</si>
  <si>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</si>
  <si>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</si>
  <si>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</si>
  <si>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</si>
  <si>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</si>
  <si>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</si>
  <si>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</si>
  <si>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</si>
  <si>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</si>
  <si>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</si>
  <si>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</si>
  <si>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</si>
  <si>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</si>
  <si>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</si>
  <si>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</si>
  <si>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</si>
  <si>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</si>
  <si>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</si>
  <si>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</si>
  <si>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</si>
  <si>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</si>
  <si>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</si>
  <si>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</si>
  <si>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</si>
  <si>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</si>
  <si>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</si>
  <si>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</si>
  <si>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</si>
  <si>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</si>
  <si>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</si>
  <si>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</si>
  <si>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</si>
  <si>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</si>
  <si>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</si>
  <si>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</si>
  <si>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</si>
  <si>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</si>
  <si>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</si>
  <si>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</si>
  <si>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</si>
  <si>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</si>
  <si>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</si>
  <si>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</si>
  <si>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</si>
  <si>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</si>
  <si>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</si>
  <si>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</si>
  <si>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</si>
  <si>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</si>
  <si>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</si>
  <si>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</si>
  <si>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</si>
  <si>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</si>
  <si>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</si>
  <si>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</si>
  <si>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</si>
  <si>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</si>
  <si>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</si>
  <si>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</si>
  <si>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</si>
  <si>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</si>
  <si>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</si>
  <si>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</si>
  <si>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</si>
  <si>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</si>
  <si>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</si>
  <si>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</si>
  <si>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</si>
  <si>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</si>
  <si>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</si>
  <si>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</si>
  <si>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</si>
  <si>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</si>
  <si>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</si>
  <si>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</si>
  <si>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</si>
  <si>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</si>
  <si>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</si>
  <si>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</si>
  <si>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</si>
  <si>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</si>
  <si>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</si>
  <si>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</si>
  <si>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</si>
  <si>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</si>
  <si>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</si>
  <si>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</si>
  <si>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</si>
  <si>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</si>
  <si>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</si>
  <si>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</si>
  <si>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</si>
  <si>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</si>
  <si>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</si>
  <si>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</si>
  <si>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</si>
  <si>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</si>
  <si>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</si>
  <si>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</si>
  <si>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</si>
  <si>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</si>
  <si>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</si>
  <si>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</si>
  <si>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</si>
  <si>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</si>
  <si>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</si>
  <si>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</si>
  <si>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</si>
  <si>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</si>
  <si>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</si>
  <si>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</si>
  <si>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</si>
  <si>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</si>
  <si>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</si>
  <si>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</si>
  <si>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</si>
  <si>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</si>
  <si>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</si>
  <si>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</si>
  <si>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</si>
  <si>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</si>
  <si>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</si>
  <si>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</si>
  <si>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</si>
  <si>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</si>
  <si>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</si>
  <si>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</si>
  <si>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</si>
  <si>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</si>
  <si>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</si>
  <si>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</si>
  <si>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</si>
  <si>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</si>
  <si>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</si>
  <si>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</si>
  <si>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</si>
  <si>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</si>
  <si>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</si>
  <si>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</si>
  <si>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</si>
  <si>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</si>
  <si>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</si>
  <si>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</si>
  <si>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</si>
  <si>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</si>
  <si>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</si>
  <si>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</si>
  <si>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</si>
  <si>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</si>
  <si>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</si>
  <si>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</si>
  <si>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</si>
  <si>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</si>
  <si>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</si>
  <si>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</si>
  <si>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</si>
  <si>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</si>
  <si>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</si>
  <si>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</si>
  <si>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</si>
  <si>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</si>
  <si>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</si>
  <si>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</si>
  <si>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</si>
  <si>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</si>
  <si>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</si>
  <si>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</si>
  <si>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</si>
  <si>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</si>
  <si>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</si>
  <si>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</si>
  <si>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</si>
  <si>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</si>
  <si>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</si>
  <si>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</si>
  <si>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</si>
  <si>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</si>
  <si>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</si>
  <si>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</si>
  <si>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</si>
  <si>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</si>
  <si>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</si>
  <si>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</si>
  <si>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</si>
  <si>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</si>
  <si>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</si>
  <si>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</si>
  <si>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</si>
  <si>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</si>
  <si>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</si>
  <si>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</si>
  <si>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</si>
  <si>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</si>
  <si>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</si>
  <si>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</si>
  <si>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</si>
  <si>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</si>
  <si>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</si>
  <si>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</si>
  <si>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</si>
  <si>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</si>
  <si>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</si>
  <si>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</si>
  <si>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</si>
  <si>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</si>
  <si>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</si>
  <si>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</si>
  <si>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</si>
  <si>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</si>
  <si>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</si>
  <si>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</si>
  <si>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</si>
  <si>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</si>
  <si>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</si>
  <si>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</si>
  <si>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</si>
  <si>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</si>
  <si>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</si>
  <si>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</si>
  <si>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</si>
  <si>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</si>
  <si>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</si>
  <si>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</si>
  <si>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</si>
  <si>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</si>
  <si>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</si>
  <si>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</si>
  <si>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</si>
  <si>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</si>
  <si>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</si>
  <si>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</si>
  <si>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</si>
  <si>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</si>
  <si>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</si>
  <si>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</si>
  <si>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</si>
  <si>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</si>
  <si>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</si>
  <si>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</si>
  <si>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</si>
  <si>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</si>
  <si>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</si>
  <si>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</si>
  <si>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</si>
  <si>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</si>
  <si>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</si>
  <si>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</si>
  <si>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</si>
  <si>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</si>
  <si>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</si>
  <si>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</si>
  <si>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</si>
  <si>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</si>
  <si>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</si>
  <si>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</si>
  <si>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</si>
  <si>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</si>
  <si>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</si>
  <si>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</si>
  <si>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</si>
  <si>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</si>
  <si>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</si>
  <si>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</si>
  <si>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</si>
  <si>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</si>
  <si>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</si>
  <si>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</si>
  <si>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</si>
  <si>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</si>
  <si>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</si>
  <si>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</si>
  <si>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</si>
  <si>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</si>
  <si>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</si>
  <si>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</si>
  <si>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</si>
  <si>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</si>
  <si>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</si>
  <si>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</si>
  <si>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</si>
  <si>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</si>
  <si>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</si>
  <si>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</si>
  <si>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</si>
  <si>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</si>
  <si>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</si>
  <si>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</si>
  <si>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</si>
  <si>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</si>
  <si>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</si>
  <si>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</si>
  <si>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</si>
  <si>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</si>
  <si>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</si>
  <si>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</si>
  <si>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</si>
  <si>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</si>
  <si>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</si>
  <si>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</si>
  <si>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</si>
  <si>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</si>
  <si>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</si>
  <si>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</si>
  <si>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</si>
  <si>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</si>
  <si>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</si>
  <si>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</si>
  <si>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</si>
  <si>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</si>
  <si>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</si>
  <si>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</si>
  <si>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</si>
  <si>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</si>
  <si>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</si>
  <si>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</si>
  <si>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</si>
  <si>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</si>
  <si>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</si>
  <si>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</si>
  <si>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</si>
  <si>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</si>
  <si>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</si>
  <si>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</si>
  <si>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</si>
  <si>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</si>
  <si>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</si>
  <si>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</si>
  <si>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</si>
  <si>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</si>
  <si>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</si>
  <si>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</si>
  <si>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</si>
  <si>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</si>
  <si>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</si>
  <si>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</si>
  <si>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</si>
  <si>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</si>
  <si>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</si>
  <si>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</si>
  <si>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</si>
  <si>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</si>
  <si>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</si>
  <si>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</si>
  <si>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</si>
  <si>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</si>
  <si>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</si>
  <si>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</si>
  <si>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</si>
  <si>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</si>
  <si>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</si>
  <si>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</si>
  <si>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</si>
  <si>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</si>
  <si>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</si>
  <si>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</si>
  <si>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</si>
  <si>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</si>
  <si>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</si>
  <si>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</si>
  <si>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</si>
  <si>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</si>
  <si>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</si>
  <si>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</si>
  <si>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</si>
  <si>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</si>
  <si>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</si>
  <si>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</si>
  <si>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</si>
  <si>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</si>
  <si>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</si>
  <si>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</si>
  <si>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</si>
  <si>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</si>
  <si>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</si>
  <si>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</si>
  <si>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</si>
  <si>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</si>
  <si>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</si>
  <si>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</si>
  <si>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</si>
  <si>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</si>
  <si>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</si>
  <si>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</si>
  <si>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</si>
  <si>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</si>
  <si>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</si>
  <si>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</si>
  <si>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</si>
  <si>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</si>
  <si>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</si>
  <si>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</si>
  <si>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</si>
  <si>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</si>
  <si>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</si>
  <si>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</si>
  <si>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</si>
  <si>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</si>
  <si>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</si>
  <si>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</si>
  <si>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</si>
  <si>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</si>
  <si>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</si>
  <si>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</si>
  <si>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</si>
  <si>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</si>
  <si>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</si>
  <si>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</si>
  <si>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</si>
  <si>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</si>
  <si>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</si>
  <si>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</si>
  <si>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</si>
  <si>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</si>
  <si>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</si>
  <si>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</si>
  <si>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</si>
  <si>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</si>
  <si>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</si>
  <si>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</si>
  <si>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</si>
  <si>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</si>
  <si>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</si>
  <si>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</si>
  <si>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</si>
  <si>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</si>
  <si>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</si>
  <si>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</si>
  <si>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</si>
  <si>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</si>
  <si>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</si>
  <si>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</si>
  <si>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</si>
  <si>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</si>
  <si>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</si>
  <si>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</si>
  <si>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</si>
  <si>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</si>
  <si>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</si>
  <si>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</si>
  <si>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</si>
  <si>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</si>
  <si>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</si>
  <si>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</si>
  <si>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</si>
  <si>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</si>
  <si>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</si>
  <si>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</si>
  <si>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</si>
  <si>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</si>
  <si>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</si>
  <si>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</si>
  <si>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</si>
  <si>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</si>
  <si>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</si>
  <si>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</si>
  <si>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</si>
  <si>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</si>
  <si>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</si>
  <si>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</si>
  <si>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</si>
  <si>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</si>
  <si>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</si>
  <si>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</si>
  <si>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</si>
  <si>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</si>
  <si>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</si>
  <si>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</si>
  <si>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</si>
  <si>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</si>
  <si>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</si>
  <si>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</si>
  <si>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</si>
  <si>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</si>
  <si>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</si>
  <si>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</si>
  <si>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</si>
  <si>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</si>
  <si>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</si>
  <si>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</si>
  <si>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</si>
  <si>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</si>
  <si>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</si>
  <si>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</si>
  <si>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</si>
  <si>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</si>
  <si>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</si>
  <si>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</si>
  <si>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</si>
  <si>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</si>
  <si>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</si>
  <si>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</si>
  <si>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</si>
  <si>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</si>
  <si>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</si>
  <si>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</si>
  <si>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</si>
  <si>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</si>
  <si>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</si>
  <si>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</si>
  <si>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</si>
  <si>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</si>
  <si>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</si>
  <si>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</si>
  <si>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</si>
  <si>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</si>
  <si>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</si>
  <si>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</si>
  <si>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</si>
  <si>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</si>
  <si>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</si>
  <si>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</si>
  <si>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</si>
  <si>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</si>
  <si>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</si>
  <si>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</si>
  <si>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</si>
  <si>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</si>
  <si>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</si>
  <si>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</si>
  <si>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</si>
  <si>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</si>
  <si>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</si>
  <si>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</si>
  <si>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</si>
  <si>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</si>
  <si>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</si>
  <si>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</si>
  <si>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</si>
  <si>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</si>
  <si>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</si>
  <si>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</si>
  <si>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</si>
  <si>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</si>
  <si>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</si>
  <si>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</si>
  <si>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</si>
  <si>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</si>
  <si>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</si>
  <si>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</si>
  <si>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</si>
  <si>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</si>
  <si>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</si>
  <si>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</si>
  <si>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</si>
  <si>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</si>
  <si>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</si>
  <si>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</si>
  <si>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</si>
  <si>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</si>
  <si>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</si>
  <si>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</si>
  <si>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</si>
  <si>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</si>
  <si>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</si>
  <si>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</si>
  <si>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</si>
  <si>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</si>
  <si>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</si>
  <si>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</si>
  <si>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</si>
  <si>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</si>
  <si>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</si>
  <si>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</si>
  <si>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</si>
  <si>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</si>
  <si>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</si>
  <si>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</si>
  <si>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</si>
  <si>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</si>
  <si>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</si>
  <si>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</si>
  <si>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</si>
  <si>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</si>
  <si>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</si>
  <si>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</si>
  <si>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</si>
  <si>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</si>
  <si>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</si>
  <si>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</si>
  <si>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</si>
  <si>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</si>
  <si>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</si>
  <si>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</si>
  <si>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</si>
  <si>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</si>
  <si>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</si>
  <si>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</si>
  <si>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</si>
  <si>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</si>
  <si>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</si>
  <si>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</si>
  <si>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</si>
  <si>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</si>
  <si>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</si>
  <si>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</si>
  <si>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</si>
  <si>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</si>
  <si>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</si>
  <si>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</si>
  <si>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</si>
  <si>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</si>
  <si>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</si>
  <si>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</si>
  <si>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</si>
  <si>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</si>
  <si>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</si>
  <si>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</si>
  <si>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</si>
  <si>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</si>
  <si>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</si>
  <si>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</si>
  <si>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</si>
  <si>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</si>
  <si>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</si>
  <si>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</si>
  <si>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</si>
  <si>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</si>
  <si>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</si>
  <si>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</si>
  <si>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</si>
  <si>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</si>
  <si>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</si>
  <si>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</si>
  <si>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</si>
  <si>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</si>
  <si>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</si>
  <si>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</si>
  <si>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</si>
  <si>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</si>
  <si>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</si>
  <si>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</si>
  <si>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</si>
  <si>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</si>
  <si>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</si>
  <si>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</si>
  <si>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</si>
  <si>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</si>
  <si>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</si>
  <si>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</si>
  <si>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</si>
  <si>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</si>
  <si>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</si>
  <si>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</si>
  <si>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</si>
  <si>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</si>
  <si>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</si>
  <si>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</si>
  <si>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</si>
  <si>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</si>
  <si>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</si>
  <si>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</si>
  <si>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</si>
  <si>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</si>
  <si>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</si>
  <si>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</si>
  <si>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</si>
  <si>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</si>
  <si>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</si>
  <si>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</si>
  <si>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</si>
  <si>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</si>
  <si>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</si>
  <si>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</si>
  <si>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</si>
  <si>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</si>
  <si>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</si>
  <si>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</si>
  <si>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</si>
  <si>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</si>
  <si>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</si>
  <si>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</si>
  <si>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</si>
  <si>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</si>
  <si>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</si>
  <si>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</si>
  <si>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</si>
  <si>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</si>
  <si>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</si>
  <si>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</si>
  <si>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</si>
  <si>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</si>
  <si>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</si>
  <si>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</si>
  <si>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</si>
  <si>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</si>
  <si>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</si>
  <si>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</si>
  <si>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</si>
  <si>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</si>
  <si>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</si>
  <si>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</si>
  <si>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</si>
  <si>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</si>
  <si>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</si>
  <si>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</si>
  <si>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</si>
  <si>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</si>
  <si>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</si>
  <si>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</si>
  <si>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</si>
  <si>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</si>
  <si>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</si>
  <si>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</si>
  <si>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</si>
  <si>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</si>
  <si>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</si>
  <si>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</si>
  <si>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</si>
  <si>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</si>
  <si>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</si>
  <si>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</si>
  <si>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</si>
  <si>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</si>
  <si>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</si>
  <si>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</si>
  <si>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</si>
  <si>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</si>
  <si>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</si>
  <si>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</si>
  <si>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</si>
  <si>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</si>
  <si>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</si>
  <si>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</si>
  <si>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</si>
  <si>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</si>
  <si>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</si>
  <si>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</si>
  <si>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</si>
  <si>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</si>
  <si>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</si>
  <si>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</si>
  <si>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</si>
  <si>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</si>
  <si>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</si>
  <si>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</si>
  <si>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</si>
  <si>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</si>
  <si>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</si>
  <si>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</si>
  <si>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</si>
  <si>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</si>
  <si>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</si>
  <si>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</si>
  <si>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</si>
  <si>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</si>
  <si>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</si>
  <si>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</si>
  <si>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</si>
  <si>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</si>
  <si>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</si>
  <si>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</si>
  <si>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</si>
  <si>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</si>
  <si>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</si>
  <si>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</si>
  <si>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</si>
  <si>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</si>
  <si>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</si>
  <si>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</si>
  <si>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</si>
  <si>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</si>
  <si>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</si>
  <si>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</si>
  <si>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</si>
  <si>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</si>
  <si>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</si>
  <si>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</si>
  <si>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</si>
  <si>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</si>
  <si>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</si>
  <si>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</si>
  <si>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</si>
  <si>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</si>
  <si>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</si>
  <si>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</si>
  <si>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</si>
  <si>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</si>
  <si>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</si>
  <si>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</si>
  <si>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</si>
  <si>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</si>
  <si>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</si>
  <si>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</si>
  <si>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</si>
  <si>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</si>
  <si>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</si>
  <si>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</si>
  <si>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</si>
  <si>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</si>
  <si>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</si>
  <si>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</si>
  <si>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</si>
  <si>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</si>
  <si>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</si>
  <si>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</si>
  <si>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</si>
  <si>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</si>
  <si>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</si>
  <si>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</si>
  <si>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</si>
  <si>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</si>
  <si>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</si>
  <si>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</si>
  <si>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</si>
  <si>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</si>
  <si>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</si>
  <si>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</si>
  <si>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</si>
  <si>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</si>
  <si>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</si>
  <si>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</si>
  <si>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</si>
  <si>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</si>
  <si>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</si>
  <si>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</si>
  <si>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</si>
  <si>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</si>
  <si>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</si>
  <si>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</si>
  <si>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</si>
  <si>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</si>
  <si>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</si>
  <si>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</si>
  <si>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</si>
  <si>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</si>
  <si>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</si>
  <si>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</si>
  <si>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</si>
  <si>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</si>
  <si>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</si>
  <si>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</si>
  <si>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</si>
  <si>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</si>
  <si>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</si>
  <si>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</si>
  <si>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</si>
  <si>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</si>
  <si>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</si>
  <si>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</si>
  <si>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</si>
  <si>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</si>
  <si>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</si>
  <si>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</si>
  <si>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</si>
  <si>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</si>
  <si>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</si>
  <si>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</si>
  <si>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</si>
  <si>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</si>
  <si>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</si>
  <si>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</si>
  <si>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</si>
  <si>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</si>
  <si>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</si>
  <si>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</si>
  <si>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</si>
  <si>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</si>
  <si>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</si>
  <si>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</si>
  <si>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</si>
  <si>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</si>
  <si>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</si>
  <si>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</si>
  <si>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</si>
  <si>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</si>
  <si>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</si>
  <si>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</si>
  <si>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</si>
  <si>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</si>
  <si>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</si>
  <si>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</si>
  <si>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</si>
  <si>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</si>
  <si>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</si>
  <si>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</si>
  <si>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</si>
  <si>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</si>
  <si>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</si>
  <si>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</si>
  <si>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</si>
  <si>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</si>
  <si>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</si>
  <si>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</si>
  <si>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</si>
  <si>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</si>
  <si>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</si>
  <si>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</si>
  <si>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</si>
  <si>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</si>
  <si>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</si>
  <si>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</si>
  <si>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</si>
  <si>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</si>
  <si>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</si>
  <si>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</si>
  <si>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</si>
  <si>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</si>
  <si>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</si>
  <si>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</si>
  <si>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</si>
  <si>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</si>
  <si>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</si>
  <si>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</si>
  <si>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</si>
  <si>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</si>
  <si>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</si>
  <si>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</si>
  <si>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</si>
  <si>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</si>
  <si>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</si>
  <si>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</si>
  <si>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</si>
  <si>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</si>
  <si>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</si>
  <si>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</si>
  <si>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</si>
  <si>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</si>
  <si>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</si>
  <si>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</si>
  <si>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</si>
  <si>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</si>
  <si>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</si>
  <si>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</si>
  <si>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</si>
  <si>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</si>
  <si>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</si>
  <si>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</si>
  <si>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</si>
  <si>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</si>
  <si>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</si>
  <si>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</si>
  <si>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</si>
  <si>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</si>
  <si>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</si>
  <si>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</si>
  <si>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</si>
  <si>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</si>
  <si>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</si>
  <si>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</si>
  <si>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</si>
  <si>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</si>
  <si>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</si>
  <si>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</si>
  <si>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</si>
  <si>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</si>
  <si>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</si>
  <si>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</si>
  <si>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</si>
  <si>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</si>
  <si>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</si>
  <si>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</si>
  <si>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</si>
  <si>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</si>
  <si>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</si>
  <si>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</si>
  <si>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</si>
  <si>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</si>
  <si>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</si>
  <si>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</si>
  <si>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</si>
  <si>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</si>
  <si>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</si>
  <si>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</si>
  <si>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</si>
  <si>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</si>
  <si>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</si>
  <si>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</si>
  <si>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</si>
  <si>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</si>
  <si>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</si>
  <si>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</si>
  <si>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</si>
  <si>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</si>
  <si>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</si>
  <si>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</si>
  <si>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</si>
  <si>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</si>
  <si>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</si>
  <si>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</si>
  <si>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</si>
  <si>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</si>
  <si>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</si>
  <si>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</si>
  <si>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</si>
  <si>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</si>
  <si>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</si>
  <si>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</si>
  <si>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</si>
  <si>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</si>
  <si>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</si>
  <si>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</si>
  <si>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</si>
  <si>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</si>
  <si>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</si>
  <si>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</si>
  <si>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</si>
  <si>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</si>
  <si>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</si>
  <si>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</si>
  <si>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</si>
  <si>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</si>
  <si>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</si>
  <si>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</si>
  <si>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</si>
  <si>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</si>
  <si>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</si>
  <si>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</si>
  <si>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</si>
  <si>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</si>
  <si>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</si>
  <si>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</si>
  <si>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</si>
  <si>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</si>
  <si>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</si>
  <si>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</si>
  <si>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</si>
  <si>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</si>
  <si>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</si>
  <si>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</si>
  <si>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</si>
  <si>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</si>
  <si>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</si>
  <si>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</si>
  <si>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</si>
  <si>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</si>
  <si>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</si>
  <si>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</si>
  <si>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</si>
  <si>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</si>
  <si>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</si>
  <si>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</si>
  <si>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</si>
  <si>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</si>
  <si>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</si>
  <si>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</si>
  <si>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</si>
  <si>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</si>
  <si>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</si>
  <si>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</si>
  <si>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</si>
  <si>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</si>
  <si>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</si>
  <si>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</si>
  <si>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</si>
  <si>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</si>
  <si>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</si>
  <si>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</si>
  <si>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</si>
  <si>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</si>
  <si>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</si>
  <si>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</si>
  <si>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</si>
  <si>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</si>
  <si>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</si>
  <si>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</si>
  <si>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</si>
  <si>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</si>
  <si>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</si>
  <si>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</si>
  <si>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</si>
  <si>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</si>
  <si>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</si>
  <si>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</si>
  <si>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</si>
  <si>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</si>
  <si>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</si>
  <si>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</si>
  <si>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</si>
  <si>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</si>
  <si>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</si>
  <si>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</si>
  <si>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</si>
  <si>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</si>
  <si>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</si>
  <si>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</si>
  <si>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</si>
  <si>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</si>
  <si>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</si>
  <si>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</si>
  <si>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</si>
  <si>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</si>
  <si>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</si>
  <si>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</si>
  <si>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</si>
  <si>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</si>
  <si>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</si>
  <si>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</si>
  <si>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</si>
  <si>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</si>
  <si>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</si>
  <si>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</si>
  <si>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</si>
  <si>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</si>
  <si>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</si>
  <si>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</si>
  <si>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</si>
  <si>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</si>
  <si>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</si>
  <si>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</si>
  <si>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</si>
  <si>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</si>
  <si>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</si>
  <si>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</si>
  <si>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</si>
  <si>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</si>
  <si>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</si>
  <si>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</si>
  <si>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</si>
  <si>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</si>
  <si>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</si>
  <si>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</si>
  <si>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</si>
  <si>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</si>
  <si>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</si>
  <si>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</si>
  <si>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</si>
  <si>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</si>
  <si>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</si>
  <si>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</si>
  <si>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</si>
  <si>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</si>
  <si>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</si>
  <si>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</si>
  <si>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</si>
  <si>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</si>
  <si>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</si>
  <si>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</si>
  <si>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</si>
  <si>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</si>
  <si>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</si>
  <si>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</si>
  <si>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</si>
  <si>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</si>
  <si>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</si>
  <si>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</si>
  <si>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</si>
  <si>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</si>
  <si>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</si>
  <si>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</si>
  <si>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</si>
  <si>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</si>
  <si>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</si>
  <si>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</si>
  <si>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</si>
  <si>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</si>
  <si>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</si>
  <si>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</si>
  <si>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</si>
  <si>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</si>
  <si>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</si>
  <si>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</si>
  <si>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</si>
  <si>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</si>
  <si>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</si>
  <si>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</si>
  <si>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</si>
  <si>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</si>
  <si>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</si>
  <si>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</si>
  <si>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</si>
  <si>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</si>
  <si>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</si>
  <si>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</si>
  <si>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</si>
  <si>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</si>
  <si>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</si>
  <si>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</si>
  <si>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</si>
  <si>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</si>
  <si>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</si>
  <si>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</si>
  <si>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</si>
  <si>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</si>
  <si>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</si>
  <si>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</si>
  <si>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</si>
  <si>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</si>
  <si>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</si>
  <si>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</si>
  <si>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</si>
  <si>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</si>
  <si>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</si>
  <si>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</si>
  <si>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</si>
  <si>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</si>
  <si>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</si>
  <si>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</si>
  <si>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</si>
  <si>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</si>
  <si>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</si>
  <si>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</si>
  <si>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</si>
  <si>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</si>
  <si>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</si>
  <si>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</si>
  <si>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</si>
  <si>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</si>
  <si>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</si>
  <si>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</si>
  <si>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</si>
  <si>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</si>
  <si>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</si>
  <si>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</si>
  <si>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</si>
  <si>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</si>
  <si>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</si>
  <si>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</si>
  <si>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</si>
  <si>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</si>
  <si>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</si>
  <si>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</si>
  <si>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</si>
  <si>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</si>
  <si>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</si>
  <si>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</si>
  <si>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</si>
  <si>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</si>
  <si>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</si>
  <si>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</si>
  <si>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</si>
  <si>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</si>
  <si>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</si>
  <si>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</si>
  <si>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</si>
  <si>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</si>
  <si>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</si>
  <si>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</si>
  <si>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</si>
  <si>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</si>
  <si>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</si>
  <si>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</si>
  <si>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</si>
  <si>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</si>
  <si>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</si>
  <si>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</si>
  <si>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</si>
  <si>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</si>
  <si>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</si>
  <si>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</si>
  <si>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</si>
  <si>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</si>
  <si>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</si>
  <si>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</si>
  <si>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</si>
  <si>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</si>
  <si>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</si>
  <si>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</si>
  <si>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</si>
  <si>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</si>
  <si>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</si>
  <si>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</si>
  <si>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</si>
  <si>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</si>
  <si>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</si>
  <si>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</si>
  <si>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</si>
  <si>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</si>
  <si>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</si>
  <si>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</si>
  <si>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</si>
  <si>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</si>
  <si>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</si>
  <si>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</si>
  <si>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</si>
  <si>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</si>
  <si>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</si>
  <si>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</si>
  <si>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</si>
  <si>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</si>
  <si>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</si>
  <si>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</si>
  <si>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</si>
  <si>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</si>
  <si>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</si>
  <si>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</si>
  <si>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</si>
  <si>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</si>
  <si>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</si>
  <si>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</si>
  <si>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</si>
  <si>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</si>
  <si>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</si>
  <si>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</si>
  <si>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</si>
  <si>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</si>
  <si>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</si>
  <si>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</si>
  <si>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</si>
  <si>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</si>
  <si>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</si>
  <si>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</si>
  <si>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</si>
  <si>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</si>
  <si>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</si>
  <si>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</si>
  <si>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</si>
  <si>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</si>
  <si>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</si>
  <si>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</si>
  <si>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</si>
  <si>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</si>
  <si>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</si>
  <si>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</si>
  <si>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</si>
  <si>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</si>
  <si>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</si>
  <si>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</si>
  <si>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</si>
  <si>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</si>
  <si>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</si>
  <si>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</si>
  <si>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</si>
  <si>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</si>
  <si>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</si>
  <si>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</si>
  <si>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</si>
  <si>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</si>
  <si>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</si>
  <si>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</si>
  <si>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</si>
  <si>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</si>
  <si>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</si>
  <si>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</si>
  <si>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</si>
  <si>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</si>
  <si>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</si>
  <si>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</si>
  <si>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</si>
  <si>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</si>
  <si>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</si>
  <si>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</si>
  <si>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</si>
  <si>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</si>
  <si>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</si>
  <si>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</si>
  <si>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</si>
  <si>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</si>
  <si>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</si>
  <si>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</si>
  <si>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</si>
  <si>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</si>
  <si>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</si>
  <si>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</si>
  <si>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</si>
  <si>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</si>
  <si>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</si>
  <si>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</si>
  <si>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</si>
  <si>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</si>
  <si>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</si>
  <si>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</si>
  <si>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</si>
  <si>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</si>
  <si>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</si>
  <si>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</si>
  <si>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</si>
  <si>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</si>
  <si>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</si>
  <si>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</si>
  <si>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</si>
  <si>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</si>
  <si>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</si>
  <si>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</si>
  <si>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</si>
  <si>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</si>
  <si>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</si>
  <si>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</si>
  <si>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</si>
  <si>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</si>
  <si>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</si>
  <si>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</si>
  <si>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</si>
  <si>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</si>
  <si>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</si>
  <si>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</si>
  <si>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</si>
  <si>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</si>
  <si>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</si>
  <si>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</si>
  <si>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</si>
  <si>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</si>
  <si>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</si>
  <si>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</si>
  <si>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</si>
  <si>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</si>
  <si>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</si>
  <si>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</si>
  <si>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</si>
  <si>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</si>
  <si>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</si>
  <si>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</si>
  <si>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</si>
  <si>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</si>
  <si>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</si>
  <si>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</si>
  <si>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</si>
  <si>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</si>
  <si>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</si>
  <si>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</si>
  <si>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</si>
  <si>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</si>
  <si>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</si>
  <si>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</si>
  <si>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</si>
  <si>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</si>
  <si>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</si>
  <si>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</si>
  <si>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</si>
  <si>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</si>
  <si>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</si>
  <si>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</si>
  <si>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</si>
  <si>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</si>
  <si>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</si>
  <si>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</si>
  <si>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</si>
  <si>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</si>
  <si>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</si>
  <si>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</si>
  <si>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</si>
  <si>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</si>
  <si>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</si>
  <si>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</si>
  <si>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</si>
  <si>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</si>
  <si>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</si>
  <si>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</si>
  <si>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</si>
  <si>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</si>
  <si>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</si>
  <si>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</si>
  <si>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</si>
  <si>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</si>
  <si>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</si>
  <si>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</si>
  <si>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</si>
  <si>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</si>
  <si>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</si>
  <si>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</si>
  <si>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</si>
  <si>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</si>
  <si>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</si>
  <si>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</si>
  <si>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</si>
  <si>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</si>
  <si>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</si>
  <si>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</si>
  <si>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</si>
  <si>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</si>
  <si>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</si>
  <si>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</si>
  <si>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</si>
  <si>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</si>
  <si>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</si>
  <si>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</si>
  <si>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</si>
  <si>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</si>
  <si>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</si>
  <si>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</si>
  <si>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</si>
  <si>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</si>
  <si>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</si>
  <si>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</si>
  <si>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</si>
  <si>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</si>
  <si>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</si>
  <si>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</si>
  <si>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</si>
  <si>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</si>
  <si>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</si>
  <si>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</si>
  <si>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</si>
  <si>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</si>
  <si>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</si>
  <si>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</si>
  <si>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</si>
  <si>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</si>
  <si>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</si>
  <si>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</si>
  <si>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</si>
  <si>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</si>
  <si>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</si>
  <si>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</si>
  <si>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</si>
  <si>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</si>
  <si>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</si>
  <si>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</si>
  <si>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</si>
  <si>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</si>
  <si>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</si>
  <si>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</si>
  <si>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</si>
  <si>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</si>
  <si>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</si>
  <si>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</si>
  <si>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</si>
  <si>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</si>
  <si>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</si>
  <si>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</si>
  <si>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</si>
  <si>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</si>
  <si>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</si>
  <si>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</si>
  <si>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</si>
  <si>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</si>
  <si>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</si>
  <si>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</si>
  <si>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</si>
  <si>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</si>
  <si>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</si>
  <si>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</si>
  <si>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</si>
  <si>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</si>
  <si>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</si>
  <si>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</si>
  <si>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</si>
  <si>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</si>
  <si>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</si>
  <si>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</si>
  <si>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</si>
  <si>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</si>
  <si>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</si>
  <si>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</si>
  <si>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</si>
  <si>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</si>
  <si>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</si>
  <si>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</si>
  <si>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</si>
  <si>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</si>
  <si>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</si>
  <si>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</si>
  <si>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</si>
  <si>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</si>
  <si>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</si>
  <si>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</si>
  <si>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</si>
  <si>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</si>
  <si>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</si>
  <si>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</si>
  <si>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</si>
  <si>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</si>
  <si>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</si>
  <si>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</si>
  <si>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</si>
  <si>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</si>
  <si>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</si>
  <si>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</si>
  <si>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</si>
  <si>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</si>
  <si>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</si>
  <si>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</si>
  <si>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</si>
  <si>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</si>
  <si>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</si>
  <si>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</si>
  <si>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</si>
  <si>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</si>
  <si>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</si>
  <si>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</si>
  <si>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</si>
  <si>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</si>
  <si>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</si>
  <si>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</si>
  <si>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</si>
  <si>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</si>
  <si>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</si>
  <si>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</si>
  <si>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</si>
  <si>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</si>
  <si>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</si>
  <si>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</si>
  <si>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</si>
  <si>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</si>
  <si>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</si>
  <si>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</si>
  <si>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</si>
  <si>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</si>
  <si>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</si>
  <si>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</si>
  <si>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</si>
  <si>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</si>
  <si>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</si>
  <si>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</si>
  <si>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</si>
  <si>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</si>
  <si>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</si>
  <si>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</si>
  <si>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</si>
  <si>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</si>
  <si>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</si>
  <si>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</si>
  <si>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</si>
  <si>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</si>
  <si>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</si>
  <si>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</si>
  <si>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</si>
  <si>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</si>
  <si>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</si>
  <si>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</si>
  <si>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</si>
  <si>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</si>
  <si>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</si>
  <si>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</si>
  <si>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</si>
  <si>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</si>
  <si>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</si>
  <si>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</si>
  <si>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</si>
  <si>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</si>
  <si>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</si>
  <si>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</si>
  <si>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</si>
  <si>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</si>
  <si>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</si>
  <si>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</si>
  <si>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</si>
  <si>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</si>
  <si>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</si>
  <si>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</si>
  <si>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</si>
  <si>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</si>
  <si>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</si>
  <si>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</si>
  <si>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</si>
  <si>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</si>
  <si>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</si>
  <si>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</si>
  <si>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</si>
  <si>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</si>
  <si>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</si>
  <si>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</si>
  <si>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</si>
  <si>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</si>
  <si>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</si>
  <si>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</si>
  <si>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</si>
  <si>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</si>
  <si>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</si>
  <si>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</si>
  <si>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</si>
  <si>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</si>
  <si>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</si>
  <si>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</si>
  <si>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</si>
  <si>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</si>
  <si>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</si>
  <si>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</si>
  <si>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</si>
  <si>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</si>
  <si>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</si>
  <si>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</si>
  <si>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</si>
  <si>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</si>
  <si>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</si>
  <si>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</si>
  <si>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</si>
  <si>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</si>
  <si>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</si>
  <si>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</si>
  <si>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</si>
  <si>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</si>
  <si>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</si>
  <si>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</si>
  <si>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</si>
  <si>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</si>
  <si>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</si>
  <si>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</si>
  <si>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</si>
  <si>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</si>
  <si>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</si>
  <si>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</si>
  <si>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</si>
  <si>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</si>
  <si>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</si>
  <si>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</si>
  <si>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</si>
  <si>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</si>
  <si>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</si>
  <si>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</si>
  <si>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</si>
  <si>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</si>
  <si>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</si>
  <si>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</si>
  <si>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</si>
  <si>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</si>
  <si>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</si>
  <si>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</si>
  <si>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</si>
  <si>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</si>
  <si>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</si>
  <si>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</si>
  <si>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</si>
  <si>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</si>
  <si>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</si>
  <si>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</si>
  <si>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</si>
  <si>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</si>
  <si>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</si>
  <si>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</si>
  <si>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</si>
  <si>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</si>
  <si>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</si>
  <si>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</si>
  <si>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</si>
  <si>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</si>
  <si>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</si>
  <si>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</si>
  <si>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</si>
  <si>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</si>
  <si>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</si>
  <si>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</si>
  <si>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</si>
  <si>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</si>
  <si>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</si>
  <si>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</si>
  <si>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</si>
  <si>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</si>
  <si>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</si>
  <si>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</si>
  <si>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</si>
  <si>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</si>
  <si>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</si>
  <si>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</si>
  <si>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</si>
  <si>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</si>
  <si>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</si>
  <si>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</si>
  <si>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</si>
  <si>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</si>
  <si>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</si>
  <si>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</si>
  <si>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</si>
  <si>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</si>
  <si>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</si>
  <si>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</si>
  <si>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</si>
  <si>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</si>
  <si>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</si>
  <si>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</si>
  <si>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</si>
  <si>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</si>
  <si>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</si>
  <si>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</si>
  <si>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</si>
  <si>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</si>
  <si>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</si>
  <si>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</si>
  <si>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</si>
  <si>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</si>
  <si>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</si>
  <si>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</si>
  <si>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</si>
  <si>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</si>
  <si>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</si>
  <si>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</si>
  <si>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</si>
  <si>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</si>
  <si>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</si>
  <si>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</si>
  <si>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</si>
  <si>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</si>
  <si>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</si>
  <si>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</si>
  <si>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</si>
  <si>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</si>
  <si>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</si>
  <si>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</si>
  <si>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</si>
  <si>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</si>
  <si>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</si>
  <si>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</si>
  <si>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</si>
  <si>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</si>
  <si>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</si>
  <si>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</si>
  <si>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</si>
  <si>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</si>
  <si>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</si>
  <si>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</si>
  <si>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</si>
  <si>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</si>
  <si>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</si>
  <si>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</si>
  <si>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</si>
  <si>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</si>
  <si>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</si>
  <si>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</si>
  <si>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</si>
  <si>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</si>
  <si>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</si>
  <si>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</si>
  <si>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</si>
  <si>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</si>
  <si>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</si>
  <si>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</si>
  <si>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</si>
  <si>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</si>
  <si>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</si>
  <si>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</si>
  <si>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</si>
  <si>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</si>
  <si>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</si>
  <si>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</si>
  <si>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</si>
  <si>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</si>
  <si>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</si>
  <si>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</si>
  <si>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</si>
  <si>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</si>
  <si>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</si>
  <si>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</si>
  <si>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</si>
  <si>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</si>
  <si>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</si>
  <si>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</si>
  <si>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</si>
  <si>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</si>
  <si>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</si>
  <si>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</si>
  <si>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</si>
  <si>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</si>
  <si>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</si>
  <si>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</si>
  <si>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</si>
  <si>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</si>
  <si>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</si>
  <si>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</si>
  <si>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</si>
  <si>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</si>
  <si>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</si>
  <si>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</si>
  <si>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</si>
  <si>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</si>
  <si>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</si>
  <si>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</si>
  <si>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</si>
  <si>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</si>
  <si>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</si>
  <si>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</si>
  <si>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</si>
  <si>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</si>
  <si>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</si>
  <si>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</si>
  <si>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</si>
  <si>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</si>
  <si>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</si>
  <si>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</si>
  <si>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</si>
  <si>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</si>
  <si>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</si>
  <si>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</si>
  <si>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</si>
  <si>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</si>
  <si>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</si>
  <si>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</si>
  <si>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</si>
  <si>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</si>
  <si>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</si>
  <si>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</si>
  <si>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</si>
  <si>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</si>
  <si>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</si>
  <si>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</si>
  <si>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</si>
  <si>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</si>
  <si>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</si>
  <si>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</si>
  <si>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</si>
  <si>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</si>
  <si>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</si>
  <si>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</si>
  <si>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</si>
  <si>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</si>
  <si>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</si>
  <si>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</si>
  <si>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</si>
  <si>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</si>
  <si>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</si>
  <si>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</si>
  <si>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</si>
  <si>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</si>
  <si>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</si>
  <si>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</si>
  <si>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</si>
  <si>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</si>
  <si>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</si>
  <si>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</si>
  <si>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</si>
  <si>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</si>
  <si>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</si>
  <si>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</si>
  <si>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</si>
  <si>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</si>
  <si>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</si>
  <si>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</si>
  <si>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</si>
  <si>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</si>
  <si>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</si>
  <si>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</si>
  <si>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</si>
  <si>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</si>
  <si>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</si>
  <si>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</si>
  <si>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</si>
  <si>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</si>
  <si>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</si>
  <si>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</si>
  <si>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</si>
  <si>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</si>
  <si>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</si>
  <si>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</si>
  <si>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</si>
  <si>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</si>
  <si>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</si>
  <si>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</si>
  <si>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</si>
  <si>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</si>
  <si>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</si>
  <si>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</si>
  <si>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</si>
  <si>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</si>
  <si>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</si>
  <si>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</si>
  <si>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</si>
  <si>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</si>
  <si>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</si>
  <si>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</si>
  <si>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</si>
  <si>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</si>
  <si>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</si>
  <si>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</si>
  <si>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</si>
  <si>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</si>
  <si>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</si>
  <si>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</si>
  <si>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</si>
  <si>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</si>
  <si>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</si>
  <si>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</si>
  <si>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</si>
  <si>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</si>
  <si>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</si>
  <si>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</si>
  <si>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</si>
  <si>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</si>
  <si>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</si>
  <si>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</si>
  <si>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</si>
  <si>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</si>
  <si>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</si>
  <si>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</si>
  <si>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</si>
  <si>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</si>
  <si>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</si>
  <si>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</si>
  <si>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</si>
  <si>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</si>
  <si>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</si>
  <si>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</si>
  <si>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</si>
  <si>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</si>
  <si>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</si>
  <si>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</si>
  <si>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</si>
  <si>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</si>
  <si>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</si>
  <si>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</si>
  <si>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</si>
  <si>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</si>
  <si>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</si>
  <si>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</si>
  <si>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</si>
  <si>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</si>
  <si>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</si>
  <si>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</si>
  <si>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</si>
  <si>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</si>
  <si>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</si>
  <si>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</si>
  <si>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</si>
  <si>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</si>
  <si>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</si>
  <si>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</si>
  <si>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</si>
  <si>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</si>
  <si>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</si>
  <si>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</si>
  <si>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</si>
  <si>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</si>
  <si>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</si>
  <si>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</si>
  <si>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</si>
  <si>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</si>
  <si>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</si>
  <si>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</si>
  <si>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</si>
  <si>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</si>
  <si>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</si>
  <si>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</si>
  <si>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</si>
  <si>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</si>
  <si>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</si>
  <si>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</si>
  <si>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</si>
  <si>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</si>
  <si>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</si>
  <si>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</si>
  <si>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</si>
  <si>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</si>
  <si>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</si>
  <si>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</si>
  <si>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</si>
  <si>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</si>
  <si>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</si>
  <si>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</si>
  <si>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</si>
  <si>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</si>
  <si>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</si>
  <si>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</si>
  <si>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</si>
  <si>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</si>
  <si>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</si>
  <si>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</si>
  <si>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</si>
  <si>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</si>
  <si>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</si>
  <si>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</si>
  <si>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</si>
  <si>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</si>
  <si>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</si>
  <si>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</si>
  <si>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</si>
  <si>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</si>
  <si>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</si>
  <si>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</si>
  <si>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</si>
  <si>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</si>
  <si>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</si>
  <si>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</si>
  <si>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</si>
  <si>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</si>
  <si>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</si>
  <si>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</si>
  <si>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</si>
  <si>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</si>
  <si>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</si>
  <si>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</si>
  <si>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</si>
  <si>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</si>
  <si>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</si>
  <si>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</si>
  <si>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</si>
  <si>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</si>
  <si>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</si>
  <si>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</si>
  <si>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</si>
  <si>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</si>
  <si>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</si>
  <si>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</si>
  <si>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</si>
  <si>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</si>
  <si>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</si>
  <si>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</si>
  <si>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</si>
  <si>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</si>
  <si>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</si>
  <si>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</si>
  <si>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</si>
  <si>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</si>
  <si>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</si>
  <si>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</si>
  <si>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</si>
  <si>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</si>
  <si>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</si>
  <si>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</si>
  <si>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</si>
  <si>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</si>
  <si>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</si>
  <si>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</si>
  <si>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</si>
  <si>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</si>
  <si>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</si>
  <si>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</si>
  <si>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</si>
  <si>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</si>
  <si>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</si>
  <si>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</si>
  <si>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</si>
  <si>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</si>
  <si>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</si>
  <si>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</si>
  <si>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</si>
  <si>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</si>
  <si>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</si>
  <si>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</si>
  <si>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</si>
  <si>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</si>
  <si>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</si>
  <si>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</si>
  <si>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</si>
  <si>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</si>
  <si>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</si>
  <si>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</si>
  <si>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</si>
  <si>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</si>
  <si>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</si>
  <si>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</si>
  <si>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</si>
  <si>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</si>
  <si>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</si>
  <si>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</si>
  <si>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</si>
  <si>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</si>
  <si>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</si>
  <si>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</si>
  <si>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</si>
  <si>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</si>
  <si>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</si>
  <si>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</si>
  <si>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</si>
  <si>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</si>
  <si>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</si>
  <si>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</si>
  <si>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</si>
  <si>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</si>
  <si>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</si>
  <si>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</si>
  <si>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</si>
  <si>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</si>
  <si>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</si>
  <si>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</si>
  <si>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</si>
  <si>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</si>
  <si>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</si>
  <si>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</si>
  <si>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</si>
  <si>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</si>
  <si>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</si>
  <si>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</si>
  <si>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</si>
  <si>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</si>
  <si>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</si>
  <si>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</si>
  <si>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</si>
  <si>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</si>
  <si>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</si>
  <si>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</si>
  <si>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</si>
  <si>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</si>
  <si>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</si>
  <si>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</si>
  <si>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</si>
  <si>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</si>
  <si>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</si>
  <si>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</si>
  <si>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</si>
  <si>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</si>
  <si>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</si>
  <si>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</si>
  <si>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</si>
  <si>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</si>
  <si>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</si>
  <si>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</si>
  <si>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</si>
  <si>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</si>
  <si>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</si>
  <si>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</si>
  <si>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</si>
  <si>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</si>
  <si>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</si>
  <si>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</si>
  <si>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</si>
  <si>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</si>
  <si>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</si>
  <si>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</si>
  <si>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</si>
  <si>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</si>
  <si>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</si>
  <si>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</si>
  <si>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</si>
  <si>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</si>
  <si>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</si>
  <si>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</si>
  <si>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</si>
  <si>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</si>
  <si>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</si>
  <si>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</si>
  <si>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</si>
  <si>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</si>
  <si>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</si>
  <si>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</si>
  <si>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</si>
  <si>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</si>
  <si>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</si>
  <si>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</si>
  <si>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</si>
  <si>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</si>
  <si>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</si>
  <si>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</si>
  <si>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</si>
  <si>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</si>
  <si>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</si>
  <si>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</si>
  <si>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</si>
  <si>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</si>
  <si>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</si>
  <si>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</si>
  <si>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</si>
  <si>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</si>
  <si>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</si>
  <si>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</si>
  <si>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</si>
  <si>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</si>
  <si>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</si>
  <si>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</si>
  <si>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</si>
  <si>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</si>
  <si>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</si>
  <si>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</si>
  <si>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</si>
  <si>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</si>
  <si>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</si>
  <si>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</si>
  <si>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</si>
  <si>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</si>
  <si>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</si>
  <si>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</si>
  <si>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</si>
  <si>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</si>
  <si>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</si>
  <si>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</si>
  <si>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</si>
  <si>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</si>
  <si>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</si>
  <si>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</si>
  <si>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</si>
  <si>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</si>
  <si>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</si>
  <si>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</si>
  <si>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</si>
  <si>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</si>
  <si>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</si>
  <si>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</si>
  <si>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</si>
  <si>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</si>
  <si>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</si>
  <si>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</si>
  <si>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</si>
  <si>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</si>
  <si>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</si>
  <si>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</si>
  <si>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</si>
  <si>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</si>
  <si>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</si>
  <si>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</si>
  <si>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</si>
  <si>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</si>
  <si>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</si>
  <si>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</si>
  <si>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</si>
  <si>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</si>
  <si>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</si>
  <si>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</si>
  <si>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</si>
  <si>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</si>
  <si>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</si>
  <si>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</si>
  <si>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</si>
  <si>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</si>
  <si>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</si>
  <si>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</si>
  <si>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</si>
  <si>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</si>
  <si>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</si>
  <si>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</si>
  <si>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</si>
  <si>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</si>
  <si>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</si>
  <si>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</si>
  <si>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</si>
  <si>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</si>
  <si>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</si>
  <si>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</si>
  <si>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</si>
  <si>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</si>
  <si>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</si>
  <si>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</si>
  <si>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</si>
  <si>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</si>
  <si>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</si>
  <si>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</si>
  <si>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</si>
  <si>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</si>
  <si>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</si>
  <si>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</si>
  <si>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</si>
  <si>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</si>
  <si>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</si>
  <si>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</si>
  <si>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</si>
  <si>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</si>
  <si>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</si>
  <si>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</si>
  <si>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</si>
  <si>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</si>
  <si>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</si>
  <si>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</si>
  <si>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</si>
  <si>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</si>
  <si>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</si>
  <si>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</si>
  <si>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</si>
  <si>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</si>
  <si>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</si>
  <si>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</si>
  <si>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</si>
  <si>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</si>
  <si>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</si>
  <si>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</si>
  <si>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</si>
  <si>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</si>
  <si>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</si>
  <si>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</si>
  <si>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</si>
  <si>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</si>
  <si>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</si>
  <si>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</si>
  <si>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</si>
  <si>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</si>
  <si>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</si>
  <si>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</si>
  <si>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</si>
  <si>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</si>
  <si>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</si>
  <si>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</si>
  <si>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</si>
  <si>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</si>
  <si>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</si>
  <si>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</si>
  <si>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</si>
  <si>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</si>
  <si>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</si>
  <si>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</si>
  <si>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</si>
  <si>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</si>
  <si>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</si>
  <si>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</si>
  <si>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</si>
  <si>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</si>
  <si>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</si>
  <si>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</si>
  <si>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</si>
  <si>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</si>
  <si>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</si>
  <si>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</si>
  <si>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</si>
  <si>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</si>
  <si>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</si>
  <si>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</si>
  <si>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</si>
  <si>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</si>
  <si>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</si>
  <si>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</si>
  <si>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</si>
  <si>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</si>
  <si>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</si>
  <si>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</si>
  <si>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</si>
  <si>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</si>
  <si>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</si>
  <si>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</si>
  <si>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</si>
  <si>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</si>
  <si>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</si>
  <si>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</si>
  <si>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</si>
  <si>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</si>
  <si>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</si>
  <si>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</si>
  <si>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</si>
  <si>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</si>
  <si>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</si>
  <si>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</si>
  <si>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</si>
  <si>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</si>
  <si>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</si>
  <si>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</si>
  <si>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</si>
  <si>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</si>
  <si>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</si>
  <si>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</si>
  <si>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</si>
  <si>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</si>
  <si>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</si>
  <si>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</si>
  <si>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</si>
  <si>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</si>
  <si>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</si>
  <si>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</si>
  <si>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</si>
  <si>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</si>
  <si>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</si>
  <si>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</si>
  <si>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</si>
  <si>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</si>
  <si>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</si>
  <si>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</si>
  <si>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</si>
  <si>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</si>
  <si>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</si>
  <si>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</si>
  <si>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</si>
  <si>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</si>
  <si>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</si>
  <si>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</si>
  <si>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</si>
  <si>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</si>
  <si>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</si>
  <si>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</si>
  <si>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</si>
  <si>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</si>
  <si>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</si>
  <si>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</si>
  <si>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</si>
  <si>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</si>
  <si>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</si>
  <si>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</si>
  <si>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</si>
  <si>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</si>
  <si>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</si>
  <si>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</si>
  <si>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</si>
  <si>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</si>
  <si>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</si>
  <si>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</si>
  <si>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</si>
  <si>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</si>
  <si>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</si>
  <si>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</si>
  <si>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</si>
  <si>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</si>
  <si>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</si>
  <si>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</si>
  <si>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</si>
  <si>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</si>
  <si>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</si>
  <si>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</si>
  <si>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</si>
  <si>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</si>
  <si>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</si>
  <si>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</si>
  <si>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</si>
  <si>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</si>
  <si>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</si>
  <si>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</si>
  <si>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</si>
  <si>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</si>
  <si>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</si>
  <si>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</si>
  <si>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</si>
  <si>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</si>
  <si>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</si>
  <si>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</si>
  <si>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</si>
  <si>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</si>
  <si>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</si>
  <si>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</si>
  <si>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</si>
  <si>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</si>
  <si>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</si>
  <si>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</si>
  <si>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</si>
  <si>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</si>
  <si>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</si>
  <si>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</si>
  <si>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</si>
  <si>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</si>
  <si>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</si>
  <si>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</si>
  <si>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</si>
  <si>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</si>
  <si>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</si>
  <si>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</si>
  <si>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</si>
  <si>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</si>
  <si>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</si>
  <si>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</si>
  <si>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</si>
  <si>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</si>
  <si>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</si>
  <si>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</si>
  <si>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</si>
  <si>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</si>
  <si>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</si>
  <si>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</si>
  <si>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</si>
  <si>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</si>
  <si>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</si>
  <si>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</si>
  <si>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</si>
  <si>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</si>
  <si>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</si>
  <si>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</si>
  <si>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</si>
  <si>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</si>
  <si>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</si>
  <si>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</si>
  <si>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</si>
  <si>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</si>
  <si>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</si>
  <si>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</si>
  <si>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</si>
  <si>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</si>
  <si>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</si>
  <si>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</si>
  <si>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</si>
  <si>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</si>
  <si>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</si>
  <si>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</si>
  <si>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</si>
  <si>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</si>
  <si>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</si>
  <si>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</si>
  <si>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</si>
  <si>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</si>
  <si>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</si>
  <si>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</si>
  <si>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</si>
  <si>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</si>
  <si>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</si>
  <si>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</si>
  <si>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</si>
  <si>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</si>
  <si>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</si>
  <si>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</si>
  <si>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</si>
  <si>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</si>
  <si>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</si>
  <si>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</si>
  <si>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</si>
  <si>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</si>
  <si>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</si>
  <si>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</si>
  <si>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</si>
  <si>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</si>
  <si>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</si>
  <si>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</si>
  <si>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</si>
  <si>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</si>
  <si>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</si>
  <si>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</si>
  <si>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</si>
  <si>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</si>
  <si>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</si>
  <si>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</si>
  <si>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</si>
  <si>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</si>
  <si>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</si>
  <si>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</si>
  <si>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</si>
  <si>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</si>
  <si>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</si>
  <si>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</si>
  <si>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</si>
  <si>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</si>
  <si>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</si>
  <si>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</si>
  <si>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</si>
  <si>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</si>
  <si>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</si>
  <si>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</si>
  <si>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</si>
  <si>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</si>
  <si>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</si>
  <si>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</si>
  <si>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</si>
  <si>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</si>
  <si>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</si>
  <si>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</si>
  <si>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</si>
  <si>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</si>
  <si>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</si>
  <si>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</si>
  <si>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</si>
  <si>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</si>
  <si>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</si>
  <si>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</si>
  <si>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</si>
  <si>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</si>
  <si>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</si>
  <si>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</si>
  <si>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</si>
  <si>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</si>
  <si>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</si>
  <si>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</si>
  <si>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</si>
  <si>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</si>
  <si>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</si>
  <si>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</si>
  <si>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</si>
  <si>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</si>
  <si>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</si>
  <si>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</si>
  <si>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</si>
  <si>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</si>
  <si>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</si>
  <si>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</si>
  <si>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</si>
  <si>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</si>
  <si>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</si>
  <si>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</si>
  <si>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</si>
  <si>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</si>
  <si>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</si>
  <si>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</si>
  <si>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</si>
  <si>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</si>
  <si>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</si>
  <si>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</si>
  <si>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</si>
  <si>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</si>
  <si>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</si>
  <si>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</si>
  <si>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</si>
  <si>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</si>
  <si>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</si>
  <si>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</si>
  <si>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</si>
  <si>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</si>
  <si>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</si>
  <si>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</si>
  <si>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</si>
  <si>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</si>
  <si>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</si>
  <si>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</si>
  <si>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</si>
  <si>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</si>
  <si>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</si>
  <si>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</si>
  <si>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</si>
  <si>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</si>
  <si>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</si>
  <si>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</si>
  <si>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</si>
  <si>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</si>
  <si>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</si>
  <si>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</si>
  <si>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</si>
  <si>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</si>
  <si>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</si>
  <si>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</si>
  <si>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</si>
  <si>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</si>
  <si>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</si>
  <si>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</si>
  <si>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</si>
  <si>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</si>
  <si>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</si>
  <si>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</si>
  <si>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</si>
  <si>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</si>
  <si>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</si>
  <si>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</si>
  <si>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</si>
  <si>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</si>
  <si>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</si>
  <si>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</si>
  <si>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</si>
  <si>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</si>
  <si>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</si>
  <si>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</si>
  <si>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</si>
  <si>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</si>
  <si>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</si>
  <si>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</si>
  <si>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</si>
  <si>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</si>
  <si>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</si>
  <si>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</si>
  <si>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</si>
  <si>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</si>
  <si>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</si>
  <si>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</si>
  <si>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</si>
  <si>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</si>
  <si>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</si>
  <si>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</si>
  <si>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</si>
  <si>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</si>
  <si>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</si>
  <si>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</si>
  <si>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</si>
  <si>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</si>
  <si>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</si>
  <si>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</si>
  <si>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</si>
  <si>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</si>
  <si>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</si>
  <si>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</si>
  <si>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</si>
  <si>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</si>
  <si>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</si>
  <si>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</si>
  <si>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</si>
  <si>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</si>
  <si>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</si>
  <si>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</si>
  <si>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</si>
  <si>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</si>
  <si>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</si>
  <si>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</si>
  <si>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</si>
  <si>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</si>
  <si>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</si>
  <si>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</si>
  <si>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</si>
  <si>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</si>
  <si>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</si>
  <si>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</si>
  <si>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</si>
  <si>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</si>
  <si>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</si>
  <si>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</si>
  <si>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</si>
  <si>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</si>
  <si>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</si>
  <si>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</si>
  <si>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</si>
  <si>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</si>
  <si>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</si>
  <si>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</si>
  <si>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</si>
  <si>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</si>
  <si>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</si>
  <si>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</si>
  <si>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</si>
  <si>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</si>
  <si>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</si>
  <si>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</si>
  <si>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</si>
  <si>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</si>
  <si>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</si>
  <si>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</si>
  <si>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</si>
  <si>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</si>
  <si>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</si>
  <si>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</si>
  <si>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</si>
  <si>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</si>
  <si>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</si>
  <si>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</si>
  <si>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</si>
  <si>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</si>
  <si>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</si>
  <si>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</si>
  <si>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</si>
  <si>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</si>
  <si>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</si>
  <si>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</si>
  <si>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</si>
  <si>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</si>
  <si>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</si>
  <si>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</si>
  <si>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</si>
  <si>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</si>
  <si>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</si>
  <si>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</si>
  <si>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</si>
  <si>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</si>
  <si>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</si>
  <si>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</si>
  <si>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</si>
  <si>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</si>
  <si>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</si>
  <si>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</si>
  <si>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</si>
  <si>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</si>
  <si>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</si>
  <si>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</si>
  <si>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</si>
  <si>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</si>
  <si>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</si>
  <si>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</si>
  <si>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</si>
  <si>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</si>
  <si>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</si>
  <si>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</si>
  <si>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</si>
  <si>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</si>
  <si>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</si>
  <si>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</si>
  <si>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</si>
  <si>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</si>
  <si>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</si>
  <si>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</si>
  <si>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</si>
  <si>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</si>
  <si>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</si>
  <si>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25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</si>
  <si>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</si>
  <si>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</si>
  <si>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</si>
  <si>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</si>
  <si>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</si>
  <si>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</si>
  <si>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</si>
  <si>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</si>
  <si>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</si>
  <si>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</si>
  <si>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</si>
  <si>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</si>
  <si>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</si>
  <si>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</si>
  <si>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</si>
  <si>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</si>
  <si>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</si>
  <si>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PCM-20251006-00001106</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</si>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</sst>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4" totalsRowShown="0" headerRowDxfId="15" dataDxfId="14" headerRowBorderDxfId="12" tableBorderDxfId="13">
  <autoFilter ref="A1:L2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273.58327905092301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45936.531704976849</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45936.531704976849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45936.531704976849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45936.531704976849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45936.531704976849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45936.531704976849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45936.531704976849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45936.531704976849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45936.531704976849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45936.531704976849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45936.531704976849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45936.531704976849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45936.531704976849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45936.531704976849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45936.531704976849</v>
      </c>
      <c r="H17" s="68"/>
      <c r="I17" s="73" t="str">
        <f>IFERROR(VLOOKUP(D17,DB!A:F,6,0),"")</f>
        <v/>
      </c>
      <c r="J17" s="73" t="str">
        <f>IFERROR(VLOOKUP(D17,DB!A:G,7,0),"")</f>
        <v/>
      </c>
      <c r="K17" s="69"/>
      <c r="L17" s="70" t="str">
        <f>IFERROR(VLOOKUP(D17,DB!A:I,9,0),"")</f>
        <v/>
      </c>
    </row>
    <row r="18" spans="1:12" ht="15" customHeight="1">
      <c r="A18" s="159"/>
      <c r="B18" s="160" t="str">
        <f>IFERROR(VLOOKUP(D18,DB!A:K,11,0),"")</f>
        <v/>
      </c>
      <c r="C18" s="160"/>
      <c r="D18" s="160"/>
      <c r="E18" s="161"/>
      <c r="F18" s="162"/>
      <c r="G18" s="163">
        <f ca="1">IFERROR(NOW()-F18,"")</f>
        <v>45936.531704976849</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45936.531704976849</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45936.531704976849</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45936.531704976849</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45936.531704976849</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45936.531704976849</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45936.531704976849</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45936.531704976849</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45936.531704976849</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45936.531704976849</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45936.531704976849</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45936.531704976849</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45936.531704976849</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45936.531704976849</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45936.531704976849</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45936.531704976849</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45936.531704976849</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45936.531704976849</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45936.531704976849</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45936.531704976849</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45936.531704976849</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45936.531704976849</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45936.531704976849</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45936.531704976849</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45936.531704976849</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45936.531704976849</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45936.531704976849</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45936.531704976849</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45936.531704976849</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45936.531704976849</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45936.531704976849</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45936.531704976849</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45936.531704976849</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45936.531704976849</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45936.531704976849</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45936.531704976849</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45936.531704976849</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45936.531704976849</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45936.531704976849</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45936.531704976849</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45936.531704976849</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45936.531704976849</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45936.531704976849</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45936.531704976849</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45936.531704976849</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45936.531704976849</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45936.531704976849</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45936.531704976849</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45936.531704976849</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45936.531704976849</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45936.531704976849</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45936.531704976849</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45936.531704976849</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45936.531704976849</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45936.531704976849</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45936.531704976849</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45936.531704976849</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45936.531704976849</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45936.531704976849</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45936.531704976849</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45936.531704976849</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45936.531704976849</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45936.531704976849</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45936.531704976849</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45936.531704976849</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45936.531704976849</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45936.531704976849</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45936.531704976849</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45936.531704976849</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45936.531704976849</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45936.531704976849</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45936.531704976849</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45936.531704976849</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45936.531704976849</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45936.531704976849</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45936.531704976849</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45936.531704976849</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45936.531704976849</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45936.531704976849</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45936.531704976849</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45936.531704976849</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45936.531704976849</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45936.531704976849</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45936.531704976849</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45936.531704976849</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45936.531704976849</v>
      </c>
      <c r="H103" s="162"/>
      <c r="I103" s="160" t="str">
        <f>IFERROR(VLOOKUP(D103,DB!A:F,6,0),"")</f>
        <v/>
      </c>
      <c r="J103" s="73" t="str">
        <f>IFERROR(VLOOKUP(D103,DB!A:G,7,0),"")</f>
        <v/>
      </c>
      <c r="K103" s="164"/>
      <c r="L103" s="165" t="str">
        <f>IFERROR(VLOOKUP(D103,DB!A:I,9,0),"")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129.80462164351775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111.53186701388768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5.2897106477757916E-2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45936.531704976849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45936.531704976849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45936.531704976849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45936.531704976849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45936.531704976849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45936.531704976849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45936.531704976849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45936.531704976849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45936.531704976849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45936.531704976849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45936.531704976849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45936.531704976849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45936.531704976849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45936.531704976849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45936.531704976849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45936.531704976849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45936.531704976849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45936.531704976849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45936.531704976849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45936.531704976849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45936.531704976849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45936.531704976849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45936.531704976849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45936.531704976849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45936.531704976849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45936.531704976849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45936.531704976849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45936.531704976849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45936.531704976849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45936.531704976849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45936.531704976849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45936.531704976849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45936.531704976849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45936.531704976849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45936.531704976849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45936.531704976849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45936.531704976849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45936.531704976849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45936.531704976849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45936.531704976849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45936.531704976849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45936.531704976849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45936.531704976849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45936.531704976849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45936.531704976849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45936.531704976849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45936.531704976849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45936.531704976849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45936.531704976849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45936.531704976849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45936.531704976849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45936.531704976849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45936.531704976849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45936.531704976849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45936.531704976849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45936.531704976849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45936.531704976849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45936.531704976849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45936.531704976849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45936.531704976849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45936.531704976849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45936.531704976849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45936.531704976849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45936.531704976849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45936.531704976849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45936.531704976849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45936.531704976849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45936.531704976849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45936.531704976849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45936.531704976849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45936.531704976849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45936.531704976849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45936.531704976849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45936.531704976849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45936.531704976849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45936.531704976849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45936.531704976849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45936.531704976849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45936.531704976849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45936.531704976849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45936.531704976849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45936.531704976849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45936.531704976849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45936.531704976849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45936.531704976849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45936.531704976849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45936.531704976849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45936.531704976849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45936.531704976849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45936.531704976849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45936.531704976849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45936.531704976849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45936.531704976849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45936.531704976849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45936.531704976849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45936.531704976849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45936.531704976849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45936.531704976849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45936.531704976849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45936.531704976849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45936.531704976849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45936.531704976849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45936.531704976849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45936.531704976849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45936.531704976849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45936.531704976849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45936.531704976849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45936.531704976849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45936.531704976849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45936.531704976849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45936.531704976849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45936.531704976849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45936.531704976849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45936.531704976849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45936.531704976849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45936.531704976849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45936.531704976849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45936.531704976849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45936.531704976849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45936.531704976849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45936.531704976849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45936.531704976849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45936.531704976849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45936.531704976849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45936.531704976849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45936.531704976849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45936.531704976849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45936.531704976849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45936.531704976849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45936.531704976849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45936.531704976849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45936.531704976849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45936.531704976849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45936.531704976849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45936.531704976849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45936.531704976849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45936.531704976849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45936.531704976849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45936.531704976849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45936.531704976849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45936.531704976849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45936.531704976849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45936.531704976849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45936.531704976849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45936.531704976849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45936.531704976849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45936.531704976849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45936.531704976849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45936.531704976849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45936.531704976849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45936.531704976849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45936.531704976849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45936.531704976849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45936.531704976849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45936.531704976849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45936.531704976849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45936.531704976849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45936.531704976849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45936.531704976849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45936.531704976849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45936.531704976849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45936.531704976849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45936.531704976849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45936.531704976849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45936.531704976849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45936.531704976849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45936.531704976849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45936.531704976849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45936.531704976849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45936.531704976849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45936.531704976849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45936.531704976849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45936.531704976849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45936.531704976849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45936.531704976849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45936.531704976849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45936.531704976849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45936.531704976849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45936.531704976849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45936.531704976849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45936.531704976849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45936.531704976849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45936.531704976849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45936.531704976849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45936.531704976849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45936.531704976849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45936.531704976849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45936.531704976849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45936.531704976849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45936.531704976849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45936.531704976849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45936.531704976849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45936.531704976849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45936.531704976849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45936.531704976849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45936.531704976849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45936.531704976849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45936.531704976849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45936.531704976849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45936.531704976849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45936.531704976849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45936.531704976849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45936.531704976849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45936.531704976849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45936.531704976849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45936.531704976849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45936.531704976849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45936.531704976849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45936.531704976849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45936.531704976849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45936.531704976849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45936.531704976849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45936.531704976849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45936.531704976849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45936.531704976849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45936.531704976849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45936.531704976849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45936.531704976849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45936.531704976849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45936.531704976849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45936.531704976849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45936.531704976849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45936.531704976849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45936.531704976849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45936.531704976849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45936.531704976849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45936.531704976849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45936.531704976849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45936.531704976849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45936.531704976849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45936.531704976849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45936.531704976849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45936.531704976849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45936.531704976849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45936.531704976849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45936.531704976849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45936.531704976849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45936.531704976849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45936.531704976849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45936.531704976849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45936.531704976849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45936.531704976849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45936.531704976849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45936.531704976849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45936.531704976849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45936.531704976849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45936.531704976849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45936.531704976849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45936.531704976849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45936.531704976849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45936.531704976849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45936.531704976849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45936.531704976849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45936.531704976849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45936.531704976849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45936.531704976849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45936.531704976849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45936.531704976849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45936.531704976849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45936.531704976849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45936.531704976849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45936.531704976849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45936.531704976849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45936.531704976849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45936.531704976849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45936.531704976849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45936.531704976849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45936.531704976849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45936.531704976849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45936.531704976849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45936.531704976849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45936.531704976849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45936.531704976849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45936.531704976849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45936.531704976849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45936.531704976849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45936.531704976849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45936.531704976849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45936.531704976849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45936.531704976849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45936.531704976849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45936.531704976849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45936.531704976849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45936.531704976849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45936.531704976849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45936.531704976849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45936.531704976849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45936.531704976849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45936.531704976849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45936.531704976849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45936.531704976849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45936.531704976849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45936.531704976849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45936.531704976849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45936.531704976849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45936.531704976849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45936.531704976849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45936.531704976849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45936.531704976849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45936.531704976849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45936.531704976849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45936.531704976849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45936.531704976849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45936.531704976849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45936.531704976849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45936.531704976849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45936.531704976849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45936.531704976849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45936.531704976849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45936.531704976849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45936.531704976849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45936.531704976849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45936.531704976849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45936.531704976849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45936.531704976849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45936.531704976849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45936.531704976849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45936.531704976849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45936.531704976849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45936.531704976849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45936.531704976849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45936.531704976849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45936.531704976849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45936.531704976849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45936.531704976849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45936.531704976849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45936.531704976849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45936.531704976849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45936.531704976849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45936.531704976849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45936.531704976849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45936.531704976849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45936.531704976849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45936.531704976849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45936.531704976849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45936.531704976849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45936.531704976849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45936.531704976849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45936.531704976849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45936.531704976849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45936.531704976849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45936.531704976849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45936.531704976849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45936.531704976849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45936.531704976849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45936.531704976849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45936.531704976849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45936.531704976849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45936.531704976849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45936.531704976849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45936.531704976849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45936.531704976849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45936.531704976849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45936.531704976849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45936.531704976849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45936.531704976849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45936.531704976849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45936.531704976849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45936.531704976849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45936.531704976849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45936.531704976849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45936.531704976849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45936.531704976849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45936.531704976849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45936.531704976849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45936.531704976849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45936.531704976849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45936.531704976849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45936.531704976849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45936.531704976849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45936.531704976849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45936.531704976849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45936.531704976849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45936.531704976849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45936.531704976849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45936.531704976849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45936.531704976849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45936.531704976849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45936.531704976849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45936.531704976849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45936.531704976849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45936.531704976849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45936.531704976849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45936.531704976849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45936.531704976849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45936.531704976849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45936.531704976849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45936.531704976849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45936.531704976849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45936.531704976849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45936.531704976849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45936.531704976849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45936.531704976849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45936.531704976849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45936.531704976849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45936.531704976849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45936.531704976849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45936.531704976849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45936.531704976849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45936.531704976849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45936.531704976849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45936.531704976849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45936.531704976849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45936.531704976849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45936.531704976849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45936.531704976849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45936.531704976849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45936.531704976849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45936.531704976849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45936.531704976849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45936.531704976849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45936.531704976849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45936.531704976849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45936.531704976849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45936.531704976849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45936.531704976849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45936.531704976849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45936.531704976849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45936.531704976849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45936.531704976849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45936.531704976849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45936.531704976849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45936.531704976849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45936.531704976849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45936.531704976849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45936.531704976849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45936.531704976849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45936.531704976849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45936.531704976849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45936.531704976849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45936.531704976849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45936.531704976849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45936.531704976849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45936.531704976849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45936.531704976849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45936.531704976849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45936.531704976849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45936.531704976849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45936.531704976849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45936.531704976849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45936.531704976849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45936.531704976849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45936.531704976849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45936.531704976849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45936.531704976849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45936.531704976849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45936.531704976849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45936.531704976849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45936.531704976849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45936.531704976849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45936.531704976849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45936.531704976849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45936.531704976849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45936.531704976849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45936.531704976849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45936.531704976849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45936.531704976849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45936.531704976849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45936.531704976849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45936.531704976849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45936.531704976849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45936.531704976849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45936.531704976849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45936.531704976849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45936.531704976849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45936.531704976849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45936.531704976849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45936.531704976849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45936.531704976849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45936.531704976849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45936.531704976849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45936.531704976849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45936.531704976849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45936.531704976849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45936.531704976849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45936.531704976849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45936.531704976849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45936.531704976849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45936.531704976849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45936.531704976849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45936.531704976849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45936.531704976849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45936.531704976849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45936.531704976849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45936.531704976849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45936.531704976849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45936.531704976849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45936.531704976849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45936.531704976849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45936.531704976849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45936.531704976849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45936.531704976849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45936.531704976849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45936.531704976849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45936.531704976849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45936.531704976849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45936.531704976849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45936.531704976849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45936.531704976849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45936.531704976849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45936.531704976849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45936.531704976849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45936.531704976849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45936.531704976849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45936.531704976849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45936.531704976849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45936.531704976849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45936.531704976849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45936.531704976849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45936.531704976849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45936.531704976849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45936.531704976849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45936.531704976849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45936.531704976849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45936.531704976849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45936.531704976849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45936.531704976849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45936.531704976849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45936.531704976849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45936.531704976849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45936.531704976849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45936.531704976849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45936.531704976849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45936.531704976849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45936.531704976849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45936.531704976849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45936.531704976849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45936.531704976849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45936.531704976849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45936.531704976849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45936.531704976849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45936.531704976849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45936.531704976849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45936.531704976849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45936.531704976849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45936.531704976849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45936.531704976849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45936.531704976849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45936.531704976849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45936.531704976849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45936.531704976849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45936.531704976849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45936.531704976849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45936.531704976849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45936.531704976849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45936.531704976849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45936.531704976849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45936.531704976849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45936.531704976849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45936.531704976849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45936.531704976849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45936.531704976849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45936.531704976849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45936.531704976849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45936.531704976849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45936.531704976849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45936.531704976849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45936.531704976849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45936.531704976849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45936.531704976849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45936.531704976849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45936.531704976849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45936.531704976849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45936.531704976849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45936.531704976849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45936.531704976849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45936.531704976849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45936.531704976849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45936.531704976849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45936.531704976849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45936.531704976849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45936.531704976849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45936.531704976849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45936.531704976849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45936.531704976849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45936.531704976849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45936.531704976849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45936.531704976849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45936.531704976849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45936.531704976849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45936.531704976849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45936.531704976849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45936.531704976849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45936.531704976849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45936.531704976849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45936.531704976849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45936.531704976849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45936.531704976849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45936.531704976849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45936.531704976849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45936.531704976849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45936.531704976849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45936.531704976849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45936.531704976849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45936.531704976849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45936.531704976849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45936.531704976849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45936.531704976849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45936.531704976849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45936.531704976849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45936.531704976849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45936.531704976849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45936.531704976849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45936.531704976849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45936.531704976849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45936.531704976849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45936.531704976849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45936.531704976849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45936.531704976849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45936.531704976849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45936.531704976849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45936.531704976849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45936.531704976849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45936.531704976849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45936.531704976849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45936.531704976849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45936.531704976849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45936.531704976849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45936.531704976849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45936.531704976849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45936.531704976849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45936.531704976849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45936.531704976849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45936.531704976849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45936.531704976849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45936.531704976849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45936.531704976849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45936.531704976849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45936.531704976849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45936.531704976849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45936.531704976849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45936.531704976849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45936.531704976849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45936.531704976849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45936.531704976849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45936.531704976849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45936.531704976849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45936.531704976849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45936.531704976849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45936.531704976849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45936.531704976849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45936.531704976849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45936.531704976849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45936.531704976849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45936.531704976849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45936.531704976849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45936.531704976849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45936.531704976849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45936.531704976849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45936.531704976849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45936.531704976849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45936.531704976849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45936.531704976849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45936.531704976849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45936.531704976849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45936.531704976849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45936.531704976849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45936.531704976849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45936.531704976849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45936.531704976849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45936.531704976849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45936.531704976849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45936.531704976849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45936.531704976849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45936.531704976849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45936.531704976849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45936.531704976849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45936.531704976849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45936.531704976849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45936.531704976849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45936.531704976849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45936.531704976849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45936.531704976849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45936.531704976849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45936.531704976849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45936.531704976849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45936.531704976849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45936.531704976849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45936.531704976849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45936.531704976849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45936.531704976849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45936.531704976849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45936.531704976849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45936.531704976849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45936.531704976849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45936.531704976849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45936.531704976849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45936.531704976849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45936.531704976849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45936.531704976849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45936.531704976849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45936.531704976849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45936.531704976849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45936.531704976849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45936.531704976849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45936.531704976849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45936.531704976849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45936.531704976849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45936.531704976849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45936.531704976849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45936.531704976849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45936.531704976849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45936.531704976849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45936.531704976849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45936.531704976849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45936.531704976849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45936.531704976849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45936.531704976849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45936.531704976849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45936.531704976849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45936.531704976849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45936.531704976849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45936.531704976849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45936.531704976849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45936.531704976849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45936.531704976849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45936.531704976849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45936.531704976849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45936.531704976849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45936.531704976849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45936.531704976849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45936.531704976849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45936.531704976849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45936.531704976849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45936.531704976849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45936.531704976849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45936.531704976849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45936.531704976849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45936.531704976849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45936.531704976849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45936.531704976849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45936.531704976849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45936.531704976849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45936.531704976849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45936.531704976849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45936.531704976849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45936.531704976849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45936.531704976849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45936.531704976849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45936.531704976849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45936.531704976849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45936.531704976849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45936.531704976849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45936.531704976849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45936.531704976849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45936.531704976849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45936.531704976849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45936.531704976849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45936.531704976849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45936.531704976849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45936.531704976849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45936.531704976849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45936.531704976849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45936.531704976849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45936.531704976849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45936.531704976849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45936.531704976849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45936.531704976849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45936.531704976849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45936.531704976849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45936.531704976849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45936.531704976849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45936.531704976849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45936.531704976849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45936.531704976849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45936.531704976849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45936.531704976849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45936.531704976849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45936.531704976849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45936.531704976849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45936.531704976849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45936.531704976849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45936.531704976849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45936.531704976849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45936.531704976849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45936.531704976849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45936.531704976849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45936.531704976849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45936.531704976849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45936.531704976849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45936.531704976849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45936.531704976849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45936.531704976849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45936.531704976849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45936.531704976849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45936.531704976849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45936.531704976849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45936.531704976849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45936.531704976849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45936.531704976849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45936.531704976849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45936.531704976849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45936.531704976849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45936.531704976849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45936.531704976849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45936.531704976849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45936.531704976849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45936.531704976849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45936.531704976849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45936.531704976849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45936.531704976849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45936.531704976849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45936.531704976849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45936.531704976849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45936.531704976849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45936.531704976849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45936.531704976849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45936.531704976849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45936.531704976849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45936.531704976849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45936.531704976849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45936.531704976849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45936.531704976849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45936.531704976849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45936.531704976849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45936.531704976849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45936.531704976849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45936.531704976849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45936.531704976849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45936.531704976849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45936.531704976849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45936.531704976849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45936.531704976849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45936.531704976849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45936.531704976849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45936.531704976849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45936.531704976849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45936.531704976849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45936.531704976849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45936.531704976849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45936.531704976849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45936.531704976849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45936.531704976849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45936.531704976849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45936.531704976849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45936.531704976849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45936.531704976849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45936.531704976849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45936.531704976849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45936.531704976849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45936.531704976849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45936.531704976849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45936.531704976849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45936.531704976849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45936.531704976849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45936.531704976849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45936.531704976849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45936.531704976849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45936.531704976849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45936.531704976849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45936.531704976849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45936.531704976849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45936.531704976849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45936.531704976849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45936.531704976849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45936.531704976849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45936.531704976849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45936.531704976849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45936.531704976849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45936.531704976849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45936.531704976849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45936.531704976849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45936.531704976849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45936.531704976849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45936.531704976849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45936.531704976849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45936.531704976849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45936.531704976849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45936.531704976849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45936.531704976849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45936.531704976849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45936.531704976849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45936.531704976849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45936.531704976849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45936.531704976849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45936.531704976849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45936.531704976849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45936.531704976849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45936.531704976849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45936.531704976849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45936.531704976849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45936.531704976849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45936.531704976849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45936.531704976849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45936.531704976849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45936.531704976849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45936.531704976849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45936.531704976849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45936.531704976849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45936.531704976849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45936.531704976849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45936.531704976849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45936.531704976849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45936.531704976849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45936.531704976849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45936.531704976849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45936.531704976849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45936.531704976849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45936.531704976849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45936.531704976849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45936.531704976849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45936.531704976849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45936.531704976849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45936.531704976849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45936.531704976849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45936.531704976849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45936.531704976849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45936.531704976849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45936.531704976849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45936.531704976849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45936.531704976849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45936.531704976849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45936.531704976849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45936.531704976849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45936.531704976849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45936.531704976849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45936.531704976849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45936.531704976849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45936.531704976849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45936.531704976849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45936.531704976849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45936.531704976849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45936.531704976849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45936.531704976849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45936.531704976849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45936.531704976849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45936.531704976849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45936.531704976849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45936.531704976849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45936.531704976849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45936.531704976849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45936.531704976849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45936.531704976849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45936.531704976849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45936.531704976849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45936.531704976849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45936.531704976849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45936.531704976849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45936.531704976849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45936.531704976849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45936.531704976849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45936.531704976849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45936.531704976849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45936.531704976849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45936.531704976849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45936.531704976849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45936.531704976849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45936.531704976849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45936.531704976849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45936.531704976849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45936.531704976849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45936.531704976849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45936.531704976849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45936.531704976849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45936.531704976849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45936.531704976849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45936.531704976849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45936.531704976849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45936.531704976849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45936.531704976849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45936.531704976849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45936.531704976849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45936.531704976849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45936.531704976849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45936.531704976849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45936.531704976849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45936.531704976849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45936.531704976849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45936.531704976849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45936.531704976849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45936.531704976849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45936.531704976849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45936.531704976849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45936.531704976849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45936.531704976849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45936.531704976849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45936.531704976849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45936.531704976849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45936.531704976849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45936.531704976849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45936.531704976849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45936.531704976849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45936.531704976849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45936.531704976849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45936.531704976849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45936.531704976849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45936.531704976849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45936.531704976849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45936.531704976849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45936.531704976849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45936.531704976849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45936.531704976849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45936.531704976849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45936.531704976849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45936.531704976849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45936.531704976849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45936.531704976849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45936.531704976849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45936.531704976849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45936.531704976849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45936.531704976849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45936.531704976849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45936.531704976849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45936.531704976849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45936.531704976849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45936.531704976849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45936.531704976849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45936.531704976849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45936.531704976849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45936.531704976849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45936.531704976849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45936.531704976849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45936.531704976849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45936.531704976849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45936.531704976849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45936.531704976849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45936.531704976849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45936.531704976849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45936.531704976849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45936.531704976849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45936.531704976849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45936.531704976849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45936.531704976849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45936.531704976849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45936.531704976849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45936.531704976849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45936.531704976849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45936.531704976849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45936.531704976849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45936.531704976849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45936.531704976849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45936.531704976849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45936.531704976849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45936.531704976849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45936.531704976849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45936.531704976849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45936.531704976849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45936.531704976849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45936.531704976849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45936.531704976849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45936.531704976849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45936.531704976849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45936.531704976849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45936.531704976849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45936.531704976849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45936.531704976849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45936.531704976849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45936.531704976849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45936.531704976849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45936.531704976849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45936.531704976849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45936.531704976849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45936.531704976849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45936.531704976849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45936.531704976849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45936.531704976849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45936.531704976849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45936.531704976849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45936.531704976849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45936.531704976849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45936.531704976849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45936.531704976849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45936.531704976849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45936.531704976849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45936.531704976849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45936.531704976849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45936.531704976849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45936.531704976849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45936.531704976849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45936.531704976849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45936.531704976849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45936.531704976849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45936.531704976849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45936.531704976849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45936.531704976849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45936.531704976849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45936.531704976849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45936.531704976849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45936.531704976849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45936.531704976849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45936.531704976849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45936.531704976849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45936.531704976849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45936.531704976849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45936.531704976849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45936.531704976849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45936.531704976849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45936.531704976849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45936.531704976849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45936.531704976849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45936.531704976849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45936.531704976849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45936.531704976849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45936.531704976849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45936.531704976849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45936.531704976849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45936.531704976849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45936.531704976849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45936.531704976849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45936.531704976849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45936.531704976849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45936.531704976849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45936.531704976849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45936.531704976849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45936.531704976849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45936.531704976849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45936.531704976849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45936.531704976849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45936.531704976849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45936.531704976849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45936.531704976849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45936.531704976849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45936.531704976849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45936.531704976849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45936.531704976849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45936.531704976849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45936.531704976849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45936.531704976849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45936.531704976849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45936.531704976849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45936.531704976849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45936.531704976849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45936.531704976849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45936.531704976849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45936.531704976849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45936.531704976849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45936.531704976849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45936.531704976849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45936.531704976849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45936.531704976849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45936.531704976849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45936.531704976849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45936.531704976849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45936.531704976849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45936.531704976849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45936.531704976849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45936.531704976849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45936.531704976849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45936.531704976849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45936.531704976849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45936.531704976849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45936.531704976849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45936.531704976849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45936.531704976849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45936.531704976849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45936.531704976849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45936.531704976849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45936.531704976849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45936.531704976849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45936.531704976849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45936.531704976849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45936.531704976849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45936.531704976849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45936.531704976849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45936.531704976849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45936.531704976849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45936.531704976849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45936.531704976849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45936.531704976849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45936.531704976849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45936.531704976849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45936.531704976849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45936.531704976849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45936.531704976849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45936.531704976849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45936.531704976849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45936.531704976849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45936.531704976849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45936.531704976849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45936.531704976849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45936.531704976849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45936.531704976849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45936.531704976849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45936.531704976849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45936.531704976849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45936.531704976849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45936.531704976849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45936.531704976849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45936.531704976849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45936.531704976849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45936.531704976849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45936.531704976849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45936.531704976849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45936.531704976849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45936.531704976849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45936.531704976849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45936.531704976849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45936.531704976849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45936.531704976849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45936.531704976849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45936.531704976849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45936.531704976849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45936.531704976849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45936.531704976849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45936.531704976849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45936.531704976849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45936.531704976849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45936.531704976849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45936.531704976849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45936.531704976849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45936.531704976849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45936.531704976849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45936.531704976849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45936.531704976849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45936.531704976849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45936.531704976849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45936.531704976849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45936.531704976849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45936.531704976849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45936.531704976849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45936.531704976849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45936.531704976849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45936.531704976849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45936.531704976849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45936.531704976849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45936.531704976849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45936.531704976849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45936.531704976849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45936.531704976849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45936.531704976849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45936.531704976849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45936.531704976849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45936.531704976849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45936.531704976849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45936.531704976849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45936.531704976849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45936.531704976849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45936.531704976849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45936.531704976849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45936.531704976849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45936.531704976849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45936.531704976849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45936.531704976849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45936.531704976849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45936.531704976849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45936.531704976849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45936.531704976849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45936.531704976849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45936.531704976849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45936.531704976849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45936.531704976849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45936.531704976849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45936.531704976849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45936.531704976849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45936.531704976849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45936.531704976849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45936.531704976849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45936.531704976849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45936.531704976849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45936.531704976849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45936.531704976849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45936.531704976849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45936.531704976849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45936.531704976849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45936.531704976849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45936.531704976849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45936.531704976849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45936.531704976849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45936.531704976849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45936.531704976849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45936.531704976849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45936.531704976849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45936.531704976849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45936.531704976849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45936.531704976849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45936.531704976849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45936.531704976849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45936.531704976849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45936.531704976849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45936.531704976849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45936.531704976849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45936.531704976849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45936.531704976849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45936.531704976849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45936.531704976849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45936.531704976849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45936.531704976849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45936.531704976849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45936.531704976849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45936.531704976849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45936.531704976849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45936.531704976849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45936.531704976849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45936.531704976849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45936.531704976849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45936.531704976849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45936.531704976849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45936.531704976849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45936.531704976849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45936.531704976849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45936.531704976849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45936.531704976849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45936.531704976849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45936.531704976849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45936.531704976849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45936.531704976849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45936.531704976849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45936.531704976849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45936.531704976849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45936.531704976849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45936.531704976849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45936.531704976849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45936.531704976849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45936.531704976849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45936.531704976849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45936.531704976849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45936.531704976849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45936.531704976849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45936.531704976849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45936.531704976849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45936.531704976849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45936.531704976849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45936.531704976849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45936.531704976849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45936.531704976849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45936.531704976849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45936.531704976849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45936.531704976849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45936.531704976849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45936.531704976849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45936.531704976849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45936.531704976849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45936.531704976849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45936.531704976849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45936.531704976849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45936.531704976849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45936.531704976849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45936.531704976849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45936.531704976849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45936.531704976849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45936.531704976849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45936.531704976849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45936.531704976849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45936.531704976849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45936.531704976849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45936.531704976849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45936.531704976849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45936.531704976849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45936.531704976849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45936.531704976849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45936.531704976849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45936.531704976849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45936.531704976849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45936.531704976849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45936.531704976849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45936.531704976849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45936.531704976849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45936.531704976849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45936.531704976849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45936.531704976849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45936.531704976849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45936.531704976849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45936.531704976849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45936.531704976849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45936.531704976849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45936.531704976849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45936.531704976849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45936.531704976849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45936.531704976849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45936.531704976849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45936.531704976849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45936.531704976849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45936.531704976849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45936.531704976849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45936.531704976849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45936.531704976849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45936.531704976849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45936.531704976849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45936.531704976849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45936.531704976849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45936.531704976849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45936.531704976849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45936.531704976849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45936.531704976849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45936.531704976849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45936.531704976849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45936.531704976849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45936.531704976849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45936.531704976849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45936.531704976849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45936.531704976849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45936.531704976849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45936.531704976849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45936.531704976849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45936.531704976849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45936.531704976849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45936.531704976849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45936.531704976849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45936.531704976849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45936.531704976849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45936.531704976849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45936.531704976849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45936.531704976849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45936.531704976849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45936.531704976849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45936.531704976849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45936.531704976849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45936.531704976849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45936.531704976849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45936.531704976849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45936.531704976849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45936.531704976849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45936.531704976849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45936.531704976849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45936.531704976849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45936.531704976849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45936.531704976849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45936.531704976849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45936.531704976849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45936.531704976849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45936.531704976849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45936.531704976849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45936.531704976849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45936.531704976849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45936.531704976849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45936.531704976849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45936.531704976849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45936.531704976849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45936.531704976849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45936.531704976849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45936.531704976849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45936.531704976849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45936.531704976849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45936.531704976849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45936.531704976849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45936.531704976849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45936.531704976849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45936.531704976849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45936.531704976849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45936.531704976849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45936.531704976849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45936.531704976849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45936.531704976849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45936.531704976849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45936.531704976849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45936.531704976849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45936.531704976849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45936.531704976849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45936.531704976849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45936.531704976849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45936.531704976849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45936.531704976849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45936.531704976849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45936.531704976849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45936.531704976849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45936.531704976849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45936.531704976849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45936.531704976849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45936.531704976849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45936.531704976849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45936.531704976849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45936.531704976849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45936.531704976849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45936.531704976849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45936.531704976849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45936.531704976849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45936.531704976849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45936.531704976849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45936.531704976849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45936.531704976849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45936.531704976849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45936.531704976849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45936.531704976849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45936.531704976849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45936.531704976849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45936.531704976849</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233.05098738425295</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1.3747605324024335</v>
      </c>
      <c r="H3" s="113">
        <v>45935.07104166667</v>
      </c>
      <c r="I3" s="110" t="str">
        <f>IFERROR(VLOOKUP(D3,DB!A:F,6,0),"")</f>
        <v>Generator-SG</v>
      </c>
      <c r="J3" s="110" t="str">
        <f>IFERROR(VLOOKUP(D3,DB!A:G,7,0),"")</f>
        <v>Good</v>
      </c>
      <c r="K3" s="115" t="s">
        <v>39055</v>
      </c>
      <c r="L3" s="107" t="str">
        <f>IFERROR(VLOOKUP(D3,DB!A:I,9,0),"")</f>
        <v>Latis</v>
      </c>
    </row>
    <row r="4" spans="1:16" ht="15" customHeight="1">
      <c r="A4" s="140" t="s">
        <v>39056</v>
      </c>
      <c r="B4" s="141" t="str">
        <f>IFERROR(VLOOKUP(D4,DB!A:K,11,0),"")</f>
        <v>R4</v>
      </c>
      <c r="C4" s="142">
        <v>1</v>
      </c>
      <c r="D4" s="143" t="s">
        <v>22659</v>
      </c>
      <c r="E4" s="144" t="s">
        <v>39043</v>
      </c>
      <c r="F4" s="145">
        <v>45936.499837962961</v>
      </c>
      <c r="G4" s="146">
        <f ca="1">IFERROR(NOW()-F4,"")</f>
        <v>3.1867013887676876E-2</v>
      </c>
      <c r="H4" s="145">
        <v>45936.488935185182</v>
      </c>
      <c r="I4" s="141" t="str">
        <f>IFERROR(VLOOKUP(D4,DB!A:F,6,0),"")</f>
        <v>SCECO</v>
      </c>
      <c r="J4" s="141" t="str">
        <f>IFERROR(VLOOKUP(D4,DB!A:G,7,0),"")</f>
        <v>Dead</v>
      </c>
      <c r="K4" s="148" t="s">
        <v>39057</v>
      </c>
      <c r="L4" s="149" t="str">
        <f>IFERROR(VLOOKUP(D4,DB!A:I,9,0),"")</f>
        <v>Latis</v>
      </c>
    </row>
    <row r="5" spans="1:16" ht="15" customHeight="1">
      <c r="A5" s="140"/>
      <c r="B5" s="141" t="str">
        <f>IFERROR(VLOOKUP(D5,DB!A:K,11,0),"")</f>
        <v/>
      </c>
      <c r="C5" s="142"/>
      <c r="D5" s="143"/>
      <c r="E5" s="144"/>
      <c r="F5" s="145"/>
      <c r="G5" s="146">
        <f ca="1">IFERROR(NOW()-F5,"")</f>
        <v>45936.531704976849</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45936.531704976849</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45936.531704976849</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45936.531704976849</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45936.531704976849</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45936.531704976849</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45936.531704976849</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45936.531704976849</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45936.531704976849</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45936.531704976849</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45936.531704976849</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45936.531704976849</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45936.531704976849</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45936.531704976849</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45936.531704976849</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45936.531704976849</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45936.531704976849</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45936.531704976849</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45936.531704976849</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45936.531704976849</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45936.531704976849</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45936.531704976849</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45936.531704976849</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45936.531704976849</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45936.531704976849</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45936.531704976849</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45936.531704976849</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45936.531704976849</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45936.531704976849</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45936.531704976849</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45936.531704976849</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45936.531704976849</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45936.531704976849</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45936.531704976849</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45936.531704976849</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45936.531704976849</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45936.531704976849</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45936.531704976849</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45936.531704976849</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45936.531704976849</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45936.531704976849</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45936.531704976849</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45936.531704976849</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45936.531704976849</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45936.531704976849</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45936.531704976849</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45936.531704976849</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45936.531704976849</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45936.531704976849</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45936.531704976849</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45936.531704976849</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45936.531704976849</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45936.531704976849</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45936.531704976849</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45936.531704976849</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45936.531704976849</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45936.531704976849</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45936.531704976849</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45936.531704976849</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45936.531704976849</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45936.531704976849</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45936.531704976849</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45936.531704976849</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45936.531704976849</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45936.531704976849</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45936.531704976849</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45936.531704976849</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45936.531704976849</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45936.531704976849</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45936.531704976849</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45936.531704976849</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45936.531704976849</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45936.531704976849</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45936.531704976849</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45936.531704976849</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45936.531704976849</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45936.531704976849</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45936.531704976849</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45936.531704976849</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45936.531704976849</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45936.531704976849</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45936.531704976849</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45936.531704976849</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45936.531704976849</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45936.531704976849</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45936.531704976849</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45936.531704976849</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45936.531704976849</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45936.531704976849</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45936.531704976849</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45936.531704976849</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45936.531704976849</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45936.531704976849</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45936.531704976849</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45936.531704976849</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45936.531704976849</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45936.531704976849</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45936.531704976849</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45936.531704976849</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45936.531704976849</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45936.531704976849</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45936.531704976849</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45936.531704976849</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45936.531704976849</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45936.531704976849</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45936.531704976849</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45936.531704976849</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45936.531704976849</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45936.531704976849</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45936.531704976849</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45936.531704976849</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45936.531704976849</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45936.531704976849</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45936.531704976849</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45936.531704976849</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45936.531704976849</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45936.531704976849</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45936.531704976849</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45936.531704976849</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45936.531704976849</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45936.531704976849</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45936.531704976849</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45936.531704976849</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45936.531704976849</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45936.531704976849</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45936.531704976849</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45936.531704976849</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45936.531704976849</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45936.531704976849</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45936.531704976849</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45936.531704976849</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45936.531704976849</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45936.531704976849</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45936.531704976849</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45936.531704976849</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45936.531704976849</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45936.531704976849</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45936.531704976849</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45936.531704976849</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45936.531704976849</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45936.531704976849</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45936.531704976849</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45936.531704976849</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45936.531704976849</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45936.531704976849</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45936.531704976849</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45936.531704976849</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45936.531704976849</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45936.531704976849</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45936.531704976849</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45936.531704976849</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45936.531704976849</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45936.531704976849</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45936.531704976849</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45936.531704976849</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45936.531704976849</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45936.531704976849</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45936.531704976849</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45936.531704976849</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45936.531704976849</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45936.531704976849</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45936.531704976849</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45936.531704976849</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45936.531704976849</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45936.531704976849</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45936.531704976849</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45936.531704976849</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45936.531704976849</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45936.531704976849</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45936.531704976849</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45936.531704976849</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45936.531704976849</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45936.531704976849</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45936.531704976849</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45936.531704976849</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45936.531704976849</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45936.531704976849</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45936.531704976849</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45936.531704976849</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45936.531704976849</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45936.531704976849</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45936.531704976849</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45936.531704976849</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45936.531704976849</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45936.531704976849</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45936.531704976849</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45936.531704976849</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45936.531704976849</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45936.531704976849</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45936.531704976849</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45936.531704976849</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45936.531704976849</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45936.531704976849</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45936.531704976849</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45936.531704976849</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45936.531704976849</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45936.531704976849</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45936.531704976849</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45936.531704976849</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45936.531704976849</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45936.531704976849</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45936.531704976849</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45936.531704976849</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45936.531704976849</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45936.531704976849</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45936.531704976849</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45936.531704976849</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45936.531704976849</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45936.531704976849</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45936.531704976849</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45936.531704976849</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45936.531704976849</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45936.531704976849</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45936.531704976849</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45936.531704976849</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45936.531704976849</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45936.531704976849</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45936.531704976849</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45936.531704976849</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45936.531704976849</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45936.531704976849</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45936.531704976849</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45936.531704976849</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45936.531704976849</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45936.531704976849</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45936.531704976849</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45936.531704976849</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45936.531704976849</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45936.531704976849</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45936.531704976849</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45936.531704976849</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45936.531704976849</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45936.531704976849</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45936.531704976849</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45936.531704976849</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45936.531704976849</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45936.531704976849</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45936.531704976849</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45936.531704976849</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45936.531704976849</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45936.531704976849</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45936.531704976849</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45936.531704976849</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45936.531704976849</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45936.531704976849</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45936.531704976849</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45936.531704976849</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45936.531704976849</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45936.531704976849</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45936.531704976849</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45936.531704976849</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45936.531704976849</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45936.531704976849</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45936.531704976849</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45936.531704976849</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45936.531704976849</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45936.531704976849</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45936.531704976849</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45936.531704976849</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45936.531704976849</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45936.531704976849</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45936.531704976849</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45936.531704976849</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45936.531704976849</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45936.531704976849</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45936.531704976849</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45936.531704976849</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45936.531704976849</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45936.531704976849</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45936.531704976849</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45936.531704976849</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45936.531704976849</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45936.531704976849</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45936.531704976849</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45936.531704976849</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45936.531704976849</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45936.531704976849</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45936.531704976849</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45936.531704976849</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45936.531704976849</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45936.531704976849</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45936.531704976849</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45936.531704976849</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45936.531704976849</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45936.531704976849</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45936.531704976849</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45936.531704976849</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45936.531704976849</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45936.531704976849</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45936.531704976849</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45936.531704976849</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45936.531704976849</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45936.531704976849</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45936.531704976849</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45936.531704976849</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45936.531704976849</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45936.531704976849</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45936.531704976849</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45936.531704976849</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45936.531704976849</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45936.531704976849</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45936.531704976849</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45936.531704976849</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45936.531704976849</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45936.531704976849</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45936.531704976849</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45936.531704976849</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45936.531704976849</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45936.531704976849</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45936.531704976849</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45936.531704976849</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45936.531704976849</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45936.531704976849</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45936.531704976849</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45936.531704976849</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45936.531704976849</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45936.531704976849</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45936.531704976849</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45936.531704976849</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45936.531704976849</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45936.531704976849</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45936.531704976849</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45936.531704976849</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45936.531704976849</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45936.531704976849</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45936.531704976849</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45936.531704976849</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45936.531704976849</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45936.531704976849</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45936.531704976849</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45936.531704976849</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45936.531704976849</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45936.531704976849</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45936.531704976849</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45936.531704976849</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45936.531704976849</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45936.531704976849</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45936.531704976849</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45936.531704976849</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45936.531704976849</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45936.531704976849</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45936.531704976849</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45936.531704976849</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45936.531704976849</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45936.531704976849</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45936.531704976849</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45936.531704976849</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45936.531704976849</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45936.531704976849</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45936.531704976849</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45936.531704976849</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45936.531704976849</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45936.531704976849</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45936.531704976849</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45936.531704976849</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45936.531704976849</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45936.531704976849</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45936.531704976849</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45936.531704976849</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45936.531704976849</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45936.531704976849</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45936.531704976849</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45936.531704976849</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45936.531704976849</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45936.531704976849</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45936.531704976849</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45936.531704976849</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45936.531704976849</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45936.531704976849</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45936.531704976849</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45936.531704976849</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45936.531704976849</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45936.531704976849</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45936.531704976849</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45936.531704976849</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45936.531704976849</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45936.531704976849</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45936.531704976849</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45936.531704976849</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45936.531704976849</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45936.531704976849</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45936.531704976849</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45936.531704976849</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45936.531704976849</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45936.531704976849</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45936.531704976849</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45936.531704976849</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45936.531704976849</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45936.531704976849</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45936.531704976849</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45936.531704976849</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45936.531704976849</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45936.531704976849</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45936.531704976849</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45936.531704976849</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45936.531704976849</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45936.531704976849</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45936.531704976849</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45936.531704976849</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45936.531704976849</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45936.531704976849</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45936.531704976849</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45936.531704976849</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45936.531704976849</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45936.531704976849</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45936.531704976849</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45936.531704976849</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45936.531704976849</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45936.531704976849</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45936.531704976849</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45936.531704976849</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45936.531704976849</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45936.531704976849</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45936.531704976849</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45936.531704976849</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45936.531704976849</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45936.531704976849</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45936.531704976849</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45936.531704976849</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45936.531704976849</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45936.531704976849</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45936.531704976849</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45936.531704976849</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45936.531704976849</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45936.531704976849</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45936.531704976849</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45936.531704976849</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45936.531704976849</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45936.531704976849</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45936.531704976849</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45936.531704976849</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45936.531704976849</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45936.531704976849</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45936.531704976849</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45936.531704976849</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45936.531704976849</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45936.531704976849</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45936.531704976849</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45936.531704976849</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45936.531704976849</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45936.531704976849</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45936.531704976849</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45936.531704976849</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45936.531704976849</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45936.531704976849</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45936.531704976849</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45936.531704976849</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45936.531704976849</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45936.531704976849</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45936.531704976849</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45936.531704976849</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45936.531704976849</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45936.531704976849</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45936.531704976849</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45936.531704976849</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45936.531704976849</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45936.531704976849</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45936.531704976849</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45936.531704976849</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45936.531704976849</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45936.531704976849</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45936.531704976849</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45936.531704976849</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45936.531704976849</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45936.531704976849</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45936.531704976849</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45936.531704976849</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45936.531704976849</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45936.531704976849</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45936.531704976849</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45936.531704976849</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45936.531704976849</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45936.531704976849</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45936.531704976849</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45936.531704976849</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45936.531704976849</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45936.531704976849</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45936.531704976849</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45936.531704976849</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45936.531704976849</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45936.531704976849</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45936.531704976849</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45936.531704976849</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45936.531704976849</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45936.531704976849</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45936.531704976849</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45936.531704976849</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45936.531704976849</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45936.531704976849</v>
      </c>
      <c r="H493" s="145"/>
      <c r="I493" s="141" t="str">
        <f>IFERROR(VLOOKUP(D493,DB!A:F,6,0),"")</f>
        <v/>
      </c>
      <c r="J493" s="141" t="str">
        <f>IFERROR(VLOOKUP(D493,DB!A:G,7,0),"")</f>
        <v/>
      </c>
      <c r="K493" s="148"/>
      <c r="L493" s="149" t="str">
        <f>IFERROR(VLOOKUP(D493,DB!A:I,9,0),"")</f>
        <v/>
      </c>
    </row>
    <row r="494" spans="1:12" ht="15" customHeight="1">
      <c r="A494" s="150"/>
      <c r="B494" s="151" t="str">
        <f>IFERROR(VLOOKUP(D494,DB!A:K,11,0),"")</f>
        <v/>
      </c>
      <c r="C494" s="152"/>
      <c r="D494" s="153"/>
      <c r="E494" s="154"/>
      <c r="F494" s="155"/>
      <c r="G494" s="156">
        <f ca="1">IFERROR(NOW()-F494,"")</f>
        <v>45936.531704976849</v>
      </c>
      <c r="H494" s="155"/>
      <c r="I494" s="151" t="str">
        <f>IFERROR(VLOOKUP(D494,DB!A:F,6,0),"")</f>
        <v/>
      </c>
      <c r="J494" s="151" t="str">
        <f>IFERROR(VLOOKUP(D494,DB!A:G,7,0),"")</f>
        <v/>
      </c>
      <c r="K494" s="157"/>
      <c r="L494" s="158"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44.69964479166083</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10.342827662032505</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45936.531704976849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45936.531704976849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45936.531704976849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45936.531704976849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45936.531704976849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45936.531704976849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45936.531704976849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45936.531704976849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45936.531704976849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45936.531704976849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45936.531704976849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45936.531704976849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45936.531704976849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45936.531704976849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45936.531704976849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45936.531704976849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45936.531704976849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45936.531704976849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45936.531704976849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45936.531704976849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45936.531704976849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45936.531704976849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45936.531704976849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45936.531704976849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45936.531704976849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45936.531704976849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45936.531704976849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45936.531704976849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45936.531704976849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45936.531704976849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45936.531704976849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45936.531704976849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45936.531704976849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45936.531704976849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45936.531704976849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45936.531704976849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45936.531704976849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45936.531704976849</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45936.531704976849</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45936.531704976849</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45936.531704976849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45936.531704976849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45936.531704976849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45936.531704976849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45936.531704976849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45936.531704976849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45936.531704976849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45936.531704976849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45936.531704976849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45936.531704976849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45936.531704976849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45936.531704976849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45936.531704976849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45936.531704976849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45936.531704976849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45936.531704976849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45936.531704976849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45936.531704976849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45936.531704976849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45936.531704976849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45936.531704976849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45936.531704976849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45936.531704976849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45936.531704976849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45936.531704976849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45936.531704976849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45936.531704976849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45936.531704976849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45936.531704976849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45936.531704976849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45936.531704976849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45936.531704976849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45936.531704976849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45936.531704976849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45936.531704976849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45936.531704976849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45936.531704976849</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45936.531704976849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45936.531704976849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45936.531704976849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45936.531704976849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45936.531704976849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45936.531704976849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45936.531704976849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45936.531704976849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45936.531704976849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45936.531704976849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45936.531704976849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45936.531704976849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45936.531704976849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45936.531704976849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45936.531704976849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45936.531704976849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45936.531704976849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45936.531704976849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45936.531704976849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45936.531704976849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45936.531704976849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45936.531704976849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45936.531704976849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45936.531704976849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45936.531704976849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45936.531704976849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45936.531704976849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45936.531704976849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45936.531704976849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45936.531704976849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45936.531704976849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45936.531704976849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45936.531704976849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45936.531704976849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45936.531704976849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45936.531704976849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45936.531704976849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45936.531704976849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45936.531704976849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45936.531704976849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45936.531704976849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45936.531704976849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45936.531704976849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45936.531704976849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45936.531704976849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45936.531704976849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45936.531704976849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45936.531704976849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45936.531704976849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45936.531704976849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45936.531704976849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45936.531704976849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45936.531704976849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45936.531704976849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45936.531704976849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45936.531704976849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45936.531704976849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45936.531704976849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45936.531704976849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45936.531704976849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45936.531704976849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45936.531704976849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45936.531704976849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45936.531704976849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45936.531704976849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45936.531704976849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45936.531704976849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45936.531704976849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45936.531704976849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45936.531704976849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45936.531704976849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45936.531704976849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45936.531704976849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45936.531704976849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45936.531704976849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45936.531704976849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45936.531704976849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45936.531704976849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45936.531704976849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45936.531704976849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45936.531704976849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45936.531704976849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45936.531704976849</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45936.531704976849</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4"/>
  <sheetViews>
    <sheetView tabSelected="1" workbookViewId="0">
      <selection activeCell="H9" sqref="H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9.7588577546266606</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45936.531704976849</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2.6507327546278248</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1.5894596064754296</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45936.531704976849</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2</v>
      </c>
      <c r="D7" s="120" t="s">
        <v>35247</v>
      </c>
      <c r="E7" s="123" t="s">
        <v>38964</v>
      </c>
      <c r="F7" s="166">
        <v>45936.498611111114</v>
      </c>
      <c r="G7" s="89">
        <f ca="1">IFERROR(NOW()-F7,"-")</f>
        <v>3.3093865735281724E-2</v>
      </c>
      <c r="H7" s="124">
        <v>45936.492696759262</v>
      </c>
      <c r="I7" s="120" t="str">
        <f>IFERROR(VLOOKUP(D7,DB!A:F,6,0),"")</f>
        <v>SCECO</v>
      </c>
      <c r="J7" s="119" t="str">
        <f>IFERROR(VLOOKUP(D7,DB!A:G,7,0),"")</f>
        <v>Vandalized</v>
      </c>
      <c r="K7" s="125" t="s">
        <v>39070</v>
      </c>
      <c r="L7" s="126" t="str">
        <f>IFERROR(VLOOKUP(D7,DB!A:I,9,0),"")</f>
        <v>Latis</v>
      </c>
    </row>
    <row r="8" spans="1:16383" ht="31.5" customHeight="1">
      <c r="A8" s="121"/>
      <c r="B8" s="120" t="str">
        <f>IFERROR(VLOOKUP(D8,DB!A:K,11,0),"")</f>
        <v>R6</v>
      </c>
      <c r="C8" s="122">
        <v>3</v>
      </c>
      <c r="D8" t="s">
        <v>32993</v>
      </c>
      <c r="E8" s="123"/>
      <c r="F8" s="124"/>
      <c r="G8" s="89">
        <f ca="1">IFERROR(NOW()-F8,"-")</f>
        <v>45936.531704976849</v>
      </c>
      <c r="H8" s="124"/>
      <c r="I8" s="120" t="str">
        <f>IFERROR(VLOOKUP(D8,DB!A:F,6,0),"")</f>
        <v>SCECO</v>
      </c>
      <c r="J8" s="119" t="str">
        <f>IFERROR(VLOOKUP(D8,DB!A:G,7,0),"")</f>
        <v>Dead</v>
      </c>
      <c r="K8" s="125"/>
      <c r="L8" s="126" t="str">
        <f>IFERROR(VLOOKUP(D8,DB!A:I,9,0),"")</f>
        <v>Latis</v>
      </c>
    </row>
    <row r="9" spans="1:16383" ht="31.5" customHeight="1">
      <c r="A9" s="121"/>
      <c r="B9" s="120" t="str">
        <f>IFERROR(VLOOKUP(D9,DB!A:K,11,0),"")</f>
        <v/>
      </c>
      <c r="C9" s="122"/>
      <c r="D9" s="120"/>
      <c r="E9" s="123"/>
      <c r="F9" s="124"/>
      <c r="G9" s="89">
        <f ca="1">IFERROR(NOW()-F9,"-")</f>
        <v>45936.531704976849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45936.531704976849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45936.531704976849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45936.531704976849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45936.531704976849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45936.531704976849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45936.531704976849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45936.531704976849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45936.531704976849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45936.531704976849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45936.531704976849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45936.531704976849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45936.531704976849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45936.531704976849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45936.531704976849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45936.531704976849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45936.531704976849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45936.531704976849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45936.531704976849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45936.531704976849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45936.531704976849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45936.531704976849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45936.531704976849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45936.531704976849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45936.531704976849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45936.531704976849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45936.531704976849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45936.531704976849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45936.531704976849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45936.531704976849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45936.531704976849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45936.531704976849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45936.531704976849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45936.531704976849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45936.531704976849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45936.531704976849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45936.531704976849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45936.531704976849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45936.531704976849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45936.531704976849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45936.531704976849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45936.531704976849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45936.531704976849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45936.531704976849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45936.531704976849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45936.531704976849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45936.531704976849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45936.531704976849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45936.531704976849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45936.531704976849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45936.531704976849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45936.531704976849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45936.531704976849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45936.531704976849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45936.531704976849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45936.531704976849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45936.531704976849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45936.531704976849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45936.531704976849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45936.531704976849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45936.531704976849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45936.531704976849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45936.531704976849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45936.531704976849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45936.531704976849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45936.531704976849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45936.531704976849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45936.531704976849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45936.531704976849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45936.531704976849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45936.531704976849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45936.531704976849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45936.531704976849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45936.531704976849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45936.531704976849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45936.531704976849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45936.531704976849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45936.531704976849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45936.531704976849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45936.531704976849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45936.531704976849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45936.531704976849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45936.531704976849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45936.531704976849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45936.531704976849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45936.531704976849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45936.531704976849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45936.531704976849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45936.531704976849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45936.531704976849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45936.531704976849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45936.531704976849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45936.531704976849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45936.531704976849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45936.531704976849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45936.531704976849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45936.531704976849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45936.531704976849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45936.531704976849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45936.531704976849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45936.531704976849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45936.531704976849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45936.531704976849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45936.531704976849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45936.531704976849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45936.531704976849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45936.531704976849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45936.531704976849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45936.531704976849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45936.531704976849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45936.531704976849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45936.531704976849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45936.531704976849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45936.531704976849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45936.531704976849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45936.531704976849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45936.531704976849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45936.531704976849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45936.531704976849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45936.531704976849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45936.531704976849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45936.531704976849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45936.531704976849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45936.531704976849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45936.531704976849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45936.531704976849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45936.531704976849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45936.531704976849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45936.531704976849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45936.531704976849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45936.531704976849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45936.531704976849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45936.531704976849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45936.531704976849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45936.531704976849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45936.531704976849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45936.531704976849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45936.531704976849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45936.531704976849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45936.531704976849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45936.531704976849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45936.531704976849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45936.531704976849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45936.531704976849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45936.531704976849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45936.531704976849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45936.531704976849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45936.531704976849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45936.531704976849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45936.531704976849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45936.531704976849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45936.531704976849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45936.531704976849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45936.531704976849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45936.531704976849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45936.531704976849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45936.531704976849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45936.531704976849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45936.531704976849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45936.531704976849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45936.531704976849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45936.531704976849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45936.531704976849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45936.531704976849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45936.531704976849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45936.531704976849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45936.531704976849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45936.531704976849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45936.531704976849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45936.531704976849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45936.531704976849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45936.531704976849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45936.531704976849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45936.531704976849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45936.531704976849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45936.531704976849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45936.531704976849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45936.531704976849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45936.531704976849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45936.531704976849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45936.531704976849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45936.531704976849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45936.531704976849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45936.531704976849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45936.531704976849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45936.531704976849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45936.531704976849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45936.531704976849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45936.531704976849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45936.531704976849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45936.531704976849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45936.531704976849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45936.531704976849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45936.531704976849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45936.531704976849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45936.531704976849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45936.531704976849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45936.531704976849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45936.531704976849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45936.531704976849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45936.531704976849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45936.531704976849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45936.531704976849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45936.531704976849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45936.531704976849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45936.531704976849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45936.531704976849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45936.531704976849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45936.531704976849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45936.531704976849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45936.531704976849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45936.531704976849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45936.531704976849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45936.531704976849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45936.531704976849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45936.531704976849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45936.531704976849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45936.531704976849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45936.531704976849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45936.531704976849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45936.531704976849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45936.531704976849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45936.531704976849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45936.531704976849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45936.531704976849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45936.531704976849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45936.531704976849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45936.531704976849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45936.531704976849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45936.531704976849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45936.531704976849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45936.531704976849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45936.531704976849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45936.531704976849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45936.531704976849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45936.531704976849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45936.531704976849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45936.531704976849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45936.531704976849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45936.531704976849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45936.531704976849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45936.531704976849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45936.531704976849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45936.531704976849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45936.531704976849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45936.531704976849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45936.531704976849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45936.531704976849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45936.531704976849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45936.531704976849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45936.531704976849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45936.531704976849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45936.531704976849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45936.531704976849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45936.531704976849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45936.531704976849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45936.531704976849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45936.531704976849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45936.531704976849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45936.531704976849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45936.531704976849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45936.531704976849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45936.531704976849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45936.531704976849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45936.531704976849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45936.531704976849</v>
      </c>
      <c r="H274" s="124"/>
      <c r="I274" s="120" t="str">
        <f>IFERROR(VLOOKUP(D274,DB!A:F,6,0),"")</f>
        <v/>
      </c>
      <c r="J274" s="119" t="str">
        <f>IFERROR(VLOOKUP(D274,DB!A:G,7,0),"")</f>
        <v/>
      </c>
      <c r="K274" s="125"/>
      <c r="L274" s="126" t="str">
        <f>IFERROR(VLOOKUP(D274,DB!A:I,9,0),"")</f>
        <v/>
      </c>
    </row>
  </sheetData>
  <dataValidations count="2">
    <dataValidation allowBlank="1" showInputMessage="1" showErrorMessage="1" sqref="E1" xr:uid="{380493DB-286A-4683-AF55-C78F04945A49}"/>
    <dataValidation type="list" allowBlank="1" showInputMessage="1" showErrorMessage="1" sqref="E3 E5:E27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