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12" documentId="13_ncr:1_{F6CB121F-512D-4AA6-A0C1-0FB36C537598}" xr6:coauthVersionLast="47" xr6:coauthVersionMax="47" xr10:uidLastSave="{58E42337-00B2-4F73-8244-92F030BAC78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<sst xmlns="http://schemas.openxmlformats.org/spreadsheetml/2006/main" count="178599" uniqueCount="39082">
  <si>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</si>
  <si>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</si>
  <si>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</si>
  <si>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</si>
  <si>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</si>
  <si>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</si>
  <si>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</si>
  <si>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</si>
  <si>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</si>
  <si>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</si>
  <si>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</si>
  <si>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</si>
  <si>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</si>
  <si>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</si>
  <si>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</si>
  <si>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</si>
  <si>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</si>
  <si>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</si>
  <si>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</si>
  <si>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</si>
  <si>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</si>
  <si>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</si>
  <si>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</si>
  <si>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</si>
  <si>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</si>
  <si>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</si>
  <si>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</si>
  <si>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</si>
  <si>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</si>
  <si>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</si>
  <si>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</si>
  <si>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</si>
  <si>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</si>
  <si>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</si>
  <si>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</si>
  <si>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</si>
  <si>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</si>
  <si>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</si>
  <si>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</si>
  <si>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</si>
  <si>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</si>
  <si>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</si>
  <si>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</si>
  <si>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</si>
  <si>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</si>
  <si>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</si>
  <si>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</si>
  <si>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</si>
  <si>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</si>
  <si>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</si>
  <si>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</si>
  <si>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</si>
  <si>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</si>
  <si>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</si>
  <si>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</si>
  <si>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</si>
  <si>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</si>
  <si>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</si>
  <si>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</si>
  <si>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</si>
  <si>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</si>
  <si>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</si>
  <si>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</si>
  <si>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</si>
  <si>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</si>
  <si>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</si>
  <si>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</si>
  <si>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</si>
  <si>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</si>
  <si>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</si>
  <si>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</si>
  <si>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</si>
  <si>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</si>
  <si>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</si>
  <si>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</si>
  <si>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</si>
  <si>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</si>
  <si>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</si>
  <si>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</si>
  <si>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</si>
  <si>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</si>
  <si>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</si>
  <si>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</si>
  <si>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</si>
  <si>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</si>
  <si>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</si>
  <si>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</si>
  <si>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</si>
  <si>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</si>
  <si>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</si>
  <si>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</si>
  <si>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</si>
  <si>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</si>
  <si>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</si>
  <si>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</si>
  <si>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</si>
  <si>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</si>
  <si>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</si>
  <si>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</si>
  <si>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</si>
  <si>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</si>
  <si>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</si>
  <si>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</si>
  <si>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</si>
  <si>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</si>
  <si>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</si>
  <si>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</si>
  <si>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</si>
  <si>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</si>
  <si>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</si>
  <si>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</si>
  <si>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</si>
  <si>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</si>
  <si>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</si>
  <si>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</si>
  <si>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</si>
  <si>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</si>
  <si>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</si>
  <si>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</si>
  <si>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</si>
  <si>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</si>
  <si>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</si>
  <si>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</si>
  <si>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</si>
  <si>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</si>
  <si>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</si>
  <si>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</si>
  <si>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</si>
  <si>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</si>
  <si>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</si>
  <si>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</si>
  <si>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</si>
  <si>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</si>
  <si>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</si>
  <si>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</si>
  <si>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</si>
  <si>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</si>
  <si>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</si>
  <si>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</si>
  <si>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</si>
  <si>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</si>
  <si>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</si>
  <si>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</si>
  <si>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</si>
  <si>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</si>
  <si>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</si>
  <si>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</si>
  <si>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</si>
  <si>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</si>
  <si>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</si>
  <si>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</si>
  <si>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</si>
  <si>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</si>
  <si>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</si>
  <si>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</si>
  <si>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</si>
  <si>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</si>
  <si>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</si>
  <si>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</si>
  <si>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</si>
  <si>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</si>
  <si>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</si>
  <si>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</si>
  <si>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</si>
  <si>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</si>
  <si>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</si>
  <si>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</si>
  <si>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</si>
  <si>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</si>
  <si>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</si>
  <si>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</si>
  <si>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</si>
  <si>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</si>
  <si>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</si>
  <si>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</si>
  <si>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</si>
  <si>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</si>
  <si>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</si>
  <si>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</si>
  <si>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</si>
  <si>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</si>
  <si>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</si>
  <si>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</si>
  <si>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</si>
  <si>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</si>
  <si>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</si>
  <si>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</si>
  <si>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</si>
  <si>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</si>
  <si>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</si>
  <si>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</si>
  <si>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</si>
  <si>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</si>
  <si>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</si>
  <si>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</si>
  <si>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</si>
  <si>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</si>
  <si>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</si>
  <si>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</si>
  <si>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</si>
  <si>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</si>
  <si>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</si>
  <si>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</si>
  <si>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</si>
  <si>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</si>
  <si>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</si>
  <si>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</si>
  <si>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</si>
  <si>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</si>
  <si>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</si>
  <si>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</si>
  <si>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</si>
  <si>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</si>
  <si>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</si>
  <si>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</si>
  <si>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</si>
  <si>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</si>
  <si>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</si>
  <si>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</si>
  <si>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</si>
  <si>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</si>
  <si>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</si>
  <si>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</si>
  <si>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</si>
  <si>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</si>
  <si>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</si>
  <si>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</si>
  <si>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</si>
  <si>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</si>
  <si>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</si>
  <si>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</si>
  <si>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</si>
  <si>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</si>
  <si>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</si>
  <si>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</si>
  <si>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</si>
  <si>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</si>
  <si>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</si>
  <si>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</si>
  <si>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</si>
  <si>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</si>
  <si>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</si>
  <si>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</si>
  <si>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</si>
  <si>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</si>
  <si>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</si>
  <si>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</si>
  <si>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</si>
  <si>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</si>
  <si>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</si>
  <si>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</si>
  <si>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</si>
  <si>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</si>
  <si>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</si>
  <si>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</si>
  <si>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</si>
  <si>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</si>
  <si>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</si>
  <si>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</si>
  <si>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</si>
  <si>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</si>
  <si>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</si>
  <si>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</si>
  <si>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</si>
  <si>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</si>
  <si>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</si>
  <si>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</si>
  <si>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</si>
  <si>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</si>
  <si>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</si>
  <si>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</si>
  <si>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</si>
  <si>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</si>
  <si>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</si>
  <si>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</si>
  <si>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</si>
  <si>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</si>
  <si>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</si>
  <si>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</si>
  <si>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</si>
  <si>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</si>
  <si>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</si>
  <si>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</si>
  <si>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</si>
  <si>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</si>
  <si>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</si>
  <si>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</si>
  <si>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</si>
  <si>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</si>
  <si>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</si>
  <si>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</si>
  <si>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</si>
  <si>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</si>
  <si>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</si>
  <si>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</si>
  <si>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</si>
  <si>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</si>
  <si>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</si>
  <si>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</si>
  <si>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</si>
  <si>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</si>
  <si>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</si>
  <si>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</si>
  <si>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</si>
  <si>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</si>
  <si>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</si>
  <si>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</si>
  <si>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</si>
  <si>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</si>
  <si>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</si>
  <si>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</si>
  <si>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</si>
  <si>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</si>
  <si>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</si>
  <si>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</si>
  <si>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</si>
  <si>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</si>
  <si>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</si>
  <si>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</si>
  <si>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</si>
  <si>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</si>
  <si>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</si>
  <si>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</si>
  <si>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</si>
  <si>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</si>
  <si>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</si>
  <si>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</si>
  <si>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</si>
  <si>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</si>
  <si>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</si>
  <si>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</si>
  <si>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</si>
  <si>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</si>
  <si>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</si>
  <si>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</si>
  <si>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</si>
  <si>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</si>
  <si>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</si>
  <si>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</si>
  <si>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</si>
  <si>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</si>
  <si>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</si>
  <si>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</si>
  <si>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</si>
  <si>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</si>
  <si>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</si>
  <si>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</si>
  <si>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</si>
  <si>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</si>
  <si>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</si>
  <si>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</si>
  <si>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</si>
  <si>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</si>
  <si>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</si>
  <si>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</si>
  <si>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</si>
  <si>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</si>
  <si>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</si>
  <si>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</si>
  <si>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</si>
  <si>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</si>
  <si>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</si>
  <si>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</si>
  <si>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</si>
  <si>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</si>
  <si>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</si>
  <si>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</si>
  <si>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</si>
  <si>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</si>
  <si>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</si>
  <si>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</si>
  <si>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</si>
  <si>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</si>
  <si>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</si>
  <si>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</si>
  <si>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</si>
  <si>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</si>
  <si>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</si>
  <si>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</si>
  <si>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</si>
  <si>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</si>
  <si>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</si>
  <si>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</si>
  <si>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</si>
  <si>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</si>
  <si>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</si>
  <si>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</si>
  <si>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</si>
  <si>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</si>
  <si>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</si>
  <si>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</si>
  <si>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</si>
  <si>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</si>
  <si>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</si>
  <si>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</si>
  <si>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</si>
  <si>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</si>
  <si>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</si>
  <si>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</si>
  <si>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</si>
  <si>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</si>
  <si>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</si>
  <si>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</si>
  <si>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</si>
  <si>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</si>
  <si>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</si>
  <si>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</si>
  <si>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</si>
  <si>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</si>
  <si>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</si>
  <si>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</si>
  <si>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</si>
  <si>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</si>
  <si>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</si>
  <si>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</si>
  <si>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</si>
  <si>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</si>
  <si>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</si>
  <si>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</si>
  <si>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</si>
  <si>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</si>
  <si>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</si>
  <si>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</si>
  <si>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</si>
  <si>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</si>
  <si>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</si>
  <si>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</si>
  <si>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</si>
  <si>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</si>
  <si>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</si>
  <si>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</si>
  <si>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</si>
  <si>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</si>
  <si>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</si>
  <si>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</si>
  <si>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</si>
  <si>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</si>
  <si>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</si>
  <si>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</si>
  <si>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</si>
  <si>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</si>
  <si>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</si>
  <si>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</si>
  <si>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</si>
  <si>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</si>
  <si>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</si>
  <si>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</si>
  <si>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</si>
  <si>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</si>
  <si>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</si>
  <si>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</si>
  <si>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</si>
  <si>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</si>
  <si>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</si>
  <si>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</si>
  <si>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</si>
  <si>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</si>
  <si>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</si>
  <si>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</si>
  <si>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</si>
  <si>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</si>
  <si>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</si>
  <si>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</si>
  <si>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</si>
  <si>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</si>
  <si>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</si>
  <si>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</si>
  <si>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</si>
  <si>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</si>
  <si>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</si>
  <si>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</si>
  <si>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</si>
  <si>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</si>
  <si>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</si>
  <si>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</si>
  <si>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</si>
  <si>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</si>
  <si>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</si>
  <si>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</si>
  <si>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</si>
  <si>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</si>
  <si>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</si>
  <si>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</si>
  <si>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</si>
  <si>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</si>
  <si>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</si>
  <si>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</si>
  <si>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</si>
  <si>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</si>
  <si>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</si>
  <si>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</si>
  <si>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</si>
  <si>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</si>
  <si>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</si>
  <si>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</si>
  <si>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</si>
  <si>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</si>
  <si>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</si>
  <si>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</si>
  <si>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</si>
  <si>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</si>
  <si>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</si>
  <si>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</si>
  <si>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</si>
  <si>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</si>
  <si>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</si>
  <si>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</si>
  <si>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</si>
  <si>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</si>
  <si>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</si>
  <si>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</si>
  <si>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</si>
  <si>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</si>
  <si>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</si>
  <si>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</si>
  <si>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</si>
  <si>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</si>
  <si>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</si>
  <si>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</si>
  <si>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</si>
  <si>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</si>
  <si>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</si>
  <si>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</si>
  <si>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</si>
  <si>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</si>
  <si>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</si>
  <si>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</si>
  <si>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</si>
  <si>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</si>
  <si>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</si>
  <si>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</si>
  <si>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</si>
  <si>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</si>
  <si>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</si>
  <si>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</si>
  <si>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</si>
  <si>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</si>
  <si>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</si>
  <si>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</si>
  <si>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</si>
  <si>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</si>
  <si>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</si>
  <si>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</si>
  <si>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</si>
  <si>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</si>
  <si>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</si>
  <si>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</si>
  <si>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</si>
  <si>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</si>
  <si>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</si>
  <si>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</si>
  <si>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</si>
  <si>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</si>
  <si>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</si>
  <si>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</si>
  <si>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</si>
  <si>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</si>
  <si>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</si>
  <si>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</si>
  <si>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</si>
  <si>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</si>
  <si>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</si>
  <si>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</si>
  <si>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</si>
  <si>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</si>
  <si>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</si>
  <si>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</si>
  <si>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</si>
  <si>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</si>
  <si>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</si>
  <si>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</si>
  <si>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</si>
  <si>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</si>
  <si>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</si>
  <si>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</si>
  <si>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</si>
  <si>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</si>
  <si>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</si>
  <si>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</si>
  <si>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</si>
  <si>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</si>
  <si>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</si>
  <si>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</si>
  <si>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</si>
  <si>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</si>
  <si>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</si>
  <si>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</si>
  <si>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</si>
  <si>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</si>
  <si>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</si>
  <si>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</si>
  <si>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</si>
  <si>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</si>
  <si>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</si>
  <si>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</si>
  <si>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</si>
  <si>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</si>
  <si>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</si>
  <si>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</si>
  <si>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</si>
  <si>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</si>
  <si>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</si>
  <si>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</si>
  <si>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</si>
  <si>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</si>
  <si>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</si>
  <si>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</si>
  <si>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</si>
  <si>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</si>
  <si>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</si>
  <si>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</si>
  <si>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</si>
  <si>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</si>
  <si>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</si>
  <si>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</si>
  <si>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</si>
  <si>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</si>
  <si>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</si>
  <si>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</si>
  <si>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</si>
  <si>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</si>
  <si>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</si>
  <si>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</si>
  <si>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</si>
  <si>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</si>
  <si>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</si>
  <si>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</si>
  <si>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</si>
  <si>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</si>
  <si>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</si>
  <si>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</si>
  <si>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</si>
  <si>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</si>
  <si>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</si>
  <si>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</si>
  <si>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</si>
  <si>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</si>
  <si>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</si>
  <si>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</si>
  <si>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</si>
  <si>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</si>
  <si>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</si>
  <si>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</si>
  <si>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</si>
  <si>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</si>
  <si>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</si>
  <si>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</si>
  <si>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</si>
  <si>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</si>
  <si>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</si>
  <si>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</si>
  <si>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</si>
  <si>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</si>
  <si>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</si>
  <si>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</si>
  <si>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</si>
  <si>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</si>
  <si>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</si>
  <si>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</si>
  <si>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</si>
  <si>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</si>
  <si>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</si>
  <si>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</si>
  <si>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</si>
  <si>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</si>
  <si>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</si>
  <si>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</si>
  <si>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</si>
  <si>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</si>
  <si>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</si>
  <si>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</si>
  <si>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</si>
  <si>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</si>
  <si>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</si>
  <si>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</si>
  <si>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</si>
  <si>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</si>
  <si>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</si>
  <si>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</si>
  <si>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</si>
  <si>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</si>
  <si>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</si>
  <si>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</si>
  <si>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</si>
  <si>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</si>
  <si>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</si>
  <si>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</si>
  <si>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</si>
  <si>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</si>
  <si>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</si>
  <si>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</si>
  <si>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</si>
  <si>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</si>
  <si>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</si>
  <si>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</si>
  <si>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</si>
  <si>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</si>
  <si>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</si>
  <si>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</si>
  <si>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</si>
  <si>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</si>
  <si>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</si>
  <si>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</si>
  <si>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</si>
  <si>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</si>
  <si>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</si>
  <si>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</si>
  <si>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</si>
  <si>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</si>
  <si>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</si>
  <si>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</si>
  <si>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</si>
  <si>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</si>
  <si>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</si>
  <si>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</si>
  <si>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</si>
  <si>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</si>
  <si>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</si>
  <si>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</si>
  <si>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</si>
  <si>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</si>
  <si>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</si>
  <si>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</si>
  <si>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</si>
  <si>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</si>
  <si>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</si>
  <si>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</si>
  <si>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</si>
  <si>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</si>
  <si>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</si>
  <si>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</si>
  <si>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</si>
  <si>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</si>
  <si>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</si>
  <si>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</si>
  <si>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</si>
  <si>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</si>
  <si>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</si>
  <si>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</si>
  <si>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</si>
  <si>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</si>
  <si>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</si>
  <si>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</si>
  <si>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</si>
  <si>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</si>
  <si>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</si>
  <si>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</si>
  <si>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</si>
  <si>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</si>
  <si>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</si>
  <si>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</si>
  <si>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</si>
  <si>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</si>
  <si>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</si>
  <si>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</si>
  <si>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</si>
  <si>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</si>
  <si>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</si>
  <si>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</si>
  <si>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</si>
  <si>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</si>
  <si>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</si>
  <si>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</si>
  <si>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</si>
  <si>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</si>
  <si>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</si>
  <si>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</si>
  <si>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</si>
  <si>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</si>
  <si>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</si>
  <si>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</si>
  <si>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</si>
  <si>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</si>
  <si>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</si>
  <si>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</si>
  <si>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</si>
  <si>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</si>
  <si>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</si>
  <si>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</si>
  <si>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</si>
  <si>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</si>
  <si>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</si>
  <si>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</si>
  <si>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</si>
  <si>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</si>
  <si>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</si>
  <si>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</si>
  <si>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</si>
  <si>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</si>
  <si>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</si>
  <si>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</si>
  <si>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</si>
  <si>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</si>
  <si>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</si>
  <si>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</si>
  <si>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</si>
  <si>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</si>
  <si>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</si>
  <si>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</si>
  <si>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</si>
  <si>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</si>
  <si>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</si>
  <si>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</si>
  <si>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</si>
  <si>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</si>
  <si>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</si>
  <si>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</si>
  <si>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</si>
  <si>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</si>
  <si>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</si>
  <si>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</si>
  <si>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</si>
  <si>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</si>
  <si>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</si>
  <si>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</si>
  <si>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</si>
  <si>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</si>
  <si>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</si>
  <si>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</si>
  <si>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</si>
  <si>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</si>
  <si>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</si>
  <si>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</si>
  <si>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</si>
  <si>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</si>
  <si>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</si>
  <si>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</si>
  <si>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</si>
  <si>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</si>
  <si>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</si>
  <si>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</si>
  <si>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</si>
  <si>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</si>
  <si>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</si>
  <si>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</si>
  <si>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</si>
  <si>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</si>
  <si>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</si>
  <si>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</si>
  <si>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</si>
  <si>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</si>
  <si>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</si>
  <si>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</si>
  <si>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</si>
  <si>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</si>
  <si>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</si>
  <si>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</si>
  <si>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</si>
  <si>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</si>
  <si>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</si>
  <si>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</si>
  <si>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</si>
  <si>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</si>
  <si>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</si>
  <si>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</si>
  <si>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</si>
  <si>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</si>
  <si>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</si>
  <si>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</si>
  <si>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</si>
  <si>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</si>
  <si>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</si>
  <si>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</si>
  <si>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</si>
  <si>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</si>
  <si>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</si>
  <si>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</si>
  <si>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</si>
  <si>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</si>
  <si>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</si>
  <si>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</si>
  <si>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</si>
  <si>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</si>
  <si>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</si>
  <si>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</si>
  <si>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</si>
  <si>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</si>
  <si>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</si>
  <si>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</si>
  <si>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</si>
  <si>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</si>
  <si>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</si>
  <si>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</si>
  <si>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</si>
  <si>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</si>
  <si>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</si>
  <si>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</si>
  <si>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</si>
  <si>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</si>
  <si>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</si>
  <si>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</si>
  <si>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</si>
  <si>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</si>
  <si>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</si>
  <si>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</si>
  <si>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</si>
  <si>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</si>
  <si>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</si>
  <si>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</si>
  <si>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</si>
  <si>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</si>
  <si>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</si>
  <si>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</si>
  <si>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</si>
  <si>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</si>
  <si>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</si>
  <si>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</si>
  <si>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</si>
  <si>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</si>
  <si>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</si>
  <si>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</si>
  <si>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</si>
  <si>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</si>
  <si>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</si>
  <si>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</si>
  <si>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</si>
  <si>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</si>
  <si>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</si>
  <si>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</si>
  <si>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</si>
  <si>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</si>
  <si>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</si>
  <si>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</si>
  <si>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</si>
  <si>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</si>
  <si>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</si>
  <si>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</si>
  <si>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</si>
  <si>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</si>
  <si>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</si>
  <si>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</si>
  <si>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</si>
  <si>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</si>
  <si>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</si>
  <si>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</si>
  <si>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</si>
  <si>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</si>
  <si>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</si>
  <si>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</si>
  <si>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</si>
  <si>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</si>
  <si>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</si>
  <si>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</si>
  <si>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</si>
  <si>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</si>
  <si>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</si>
  <si>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</si>
  <si>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</si>
  <si>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</si>
  <si>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</si>
  <si>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</si>
  <si>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</si>
  <si>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</si>
  <si>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</si>
  <si>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</si>
  <si>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</si>
  <si>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</si>
  <si>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</si>
  <si>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</si>
  <si>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</si>
  <si>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</si>
  <si>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</si>
  <si>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</si>
  <si>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</si>
  <si>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</si>
  <si>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</si>
  <si>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</si>
  <si>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</si>
  <si>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</si>
  <si>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</si>
  <si>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</si>
  <si>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</si>
  <si>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</si>
  <si>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</si>
  <si>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</si>
  <si>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</si>
  <si>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</si>
  <si>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</si>
  <si>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</si>
  <si>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</si>
  <si>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</si>
  <si>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</si>
  <si>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</si>
  <si>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</si>
  <si>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</si>
  <si>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</si>
  <si>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</si>
  <si>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</si>
  <si>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</si>
  <si>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</si>
  <si>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</si>
  <si>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</si>
  <si>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</si>
  <si>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</si>
  <si>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</si>
  <si>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</si>
  <si>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</si>
  <si>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</si>
  <si>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</si>
  <si>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</si>
  <si>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</si>
  <si>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</si>
  <si>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</si>
  <si>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</si>
  <si>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</si>
  <si>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</si>
  <si>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</si>
  <si>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</si>
  <si>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</si>
  <si>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</si>
  <si>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</si>
  <si>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</si>
  <si>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</si>
  <si>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</si>
  <si>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</si>
  <si>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</si>
  <si>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</si>
  <si>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</si>
  <si>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</si>
  <si>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</si>
  <si>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</si>
  <si>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</si>
  <si>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</si>
  <si>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</si>
  <si>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</si>
  <si>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</si>
  <si>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</si>
  <si>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</si>
  <si>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</si>
  <si>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</si>
  <si>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</si>
  <si>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</si>
  <si>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</si>
  <si>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</si>
  <si>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</si>
  <si>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</si>
  <si>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</si>
  <si>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</si>
  <si>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</si>
  <si>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</si>
  <si>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</si>
  <si>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</si>
  <si>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</si>
  <si>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</si>
  <si>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</si>
  <si>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</si>
  <si>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</si>
  <si>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</si>
  <si>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</si>
  <si>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</si>
  <si>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</si>
  <si>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</si>
  <si>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</si>
  <si>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</si>
  <si>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</si>
  <si>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</si>
  <si>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</si>
  <si>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</si>
  <si>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</si>
  <si>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</si>
  <si>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</si>
  <si>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</si>
  <si>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</si>
  <si>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</si>
  <si>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</si>
  <si>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</si>
  <si>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</si>
  <si>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</si>
  <si>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</si>
  <si>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</si>
  <si>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</si>
  <si>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</si>
  <si>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</si>
  <si>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</si>
  <si>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</si>
  <si>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</si>
  <si>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</si>
  <si>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</si>
  <si>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</si>
  <si>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</si>
  <si>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</si>
  <si>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</si>
  <si>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</si>
  <si>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</si>
  <si>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</si>
  <si>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</si>
  <si>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</si>
  <si>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</si>
  <si>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</si>
  <si>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</si>
  <si>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</si>
  <si>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</si>
  <si>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</si>
  <si>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</si>
  <si>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</si>
  <si>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</si>
  <si>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</si>
  <si>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</si>
  <si>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</si>
  <si>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</si>
  <si>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</si>
  <si>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</si>
  <si>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</si>
  <si>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</si>
  <si>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</si>
  <si>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</si>
  <si>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</si>
  <si>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</si>
  <si>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</si>
  <si>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</si>
  <si>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</si>
  <si>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</si>
  <si>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</si>
  <si>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</si>
  <si>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</si>
  <si>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</si>
  <si>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</si>
  <si>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</si>
  <si>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</si>
  <si>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</si>
  <si>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</si>
  <si>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</si>
  <si>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</si>
  <si>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</si>
  <si>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</si>
  <si>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</si>
  <si>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</si>
  <si>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</si>
  <si>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</si>
  <si>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</si>
  <si>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</si>
  <si>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</si>
  <si>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</si>
  <si>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</si>
  <si>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</si>
  <si>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</si>
  <si>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</si>
  <si>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</si>
  <si>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</si>
  <si>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</si>
  <si>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</si>
  <si>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</si>
  <si>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</si>
  <si>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</si>
  <si>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</si>
  <si>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</si>
  <si>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</si>
  <si>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</si>
  <si>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</si>
  <si>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</si>
  <si>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</si>
  <si>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</si>
  <si>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</si>
  <si>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</si>
  <si>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</si>
  <si>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</si>
  <si>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</si>
  <si>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</si>
  <si>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</si>
  <si>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</si>
  <si>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</si>
  <si>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</si>
  <si>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</si>
  <si>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</si>
  <si>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</si>
  <si>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</si>
  <si>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</si>
  <si>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</si>
  <si>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</si>
  <si>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</si>
  <si>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</si>
  <si>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</si>
  <si>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</si>
  <si>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</si>
  <si>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</si>
  <si>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</si>
  <si>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</si>
  <si>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</si>
  <si>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</si>
  <si>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</si>
  <si>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</si>
  <si>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</si>
  <si>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</si>
  <si>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</si>
  <si>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</si>
  <si>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</si>
  <si>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</si>
  <si>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</si>
  <si>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</si>
  <si>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</si>
  <si>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</si>
  <si>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</si>
  <si>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</si>
  <si>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</si>
  <si>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</si>
  <si>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</si>
  <si>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</si>
  <si>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</si>
  <si>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</si>
  <si>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</si>
  <si>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</si>
  <si>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</si>
  <si>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</si>
  <si>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</si>
  <si>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</si>
  <si>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</si>
  <si>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</si>
  <si>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</si>
  <si>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</si>
  <si>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</si>
  <si>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</si>
  <si>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</si>
  <si>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</si>
  <si>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</si>
  <si>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</si>
  <si>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</si>
  <si>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</si>
  <si>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</si>
  <si>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</si>
  <si>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</si>
  <si>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</si>
  <si>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</si>
  <si>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</si>
  <si>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</si>
  <si>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</si>
  <si>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</si>
  <si>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</si>
  <si>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</si>
  <si>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</si>
  <si>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</si>
  <si>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</si>
  <si>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</si>
  <si>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</si>
  <si>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</si>
  <si>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</si>
  <si>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</si>
  <si>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</si>
  <si>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</si>
  <si>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</si>
  <si>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</si>
  <si>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</si>
  <si>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</si>
  <si>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</si>
  <si>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</si>
  <si>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</si>
  <si>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</si>
  <si>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</si>
  <si>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</si>
  <si>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</si>
  <si>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</si>
  <si>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</si>
  <si>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</si>
  <si>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</si>
  <si>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</si>
  <si>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</si>
  <si>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</si>
  <si>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</si>
  <si>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</si>
  <si>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</si>
  <si>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</si>
  <si>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</si>
  <si>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</si>
  <si>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</si>
  <si>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</si>
  <si>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</si>
  <si>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</si>
  <si>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</si>
  <si>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</si>
  <si>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</si>
  <si>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</si>
  <si>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</si>
  <si>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</si>
  <si>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</si>
  <si>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</si>
  <si>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</si>
  <si>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</si>
  <si>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</si>
  <si>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</si>
  <si>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</si>
  <si>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</si>
  <si>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</si>
  <si>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</si>
  <si>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</si>
  <si>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</si>
  <si>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</si>
  <si>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</si>
  <si>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</si>
  <si>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</si>
  <si>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</si>
  <si>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</si>
  <si>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</si>
  <si>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</si>
  <si>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</si>
  <si>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</si>
  <si>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</si>
  <si>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</si>
  <si>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</si>
  <si>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</si>
  <si>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</si>
  <si>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</si>
  <si>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</si>
  <si>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</si>
  <si>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</si>
  <si>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</si>
  <si>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</si>
  <si>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</si>
  <si>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</si>
  <si>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</si>
  <si>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</si>
  <si>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</si>
  <si>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</si>
  <si>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</si>
  <si>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</si>
  <si>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</si>
  <si>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</si>
  <si>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</si>
  <si>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</si>
  <si>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</si>
  <si>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</si>
  <si>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</si>
  <si>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</si>
  <si>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</si>
  <si>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</si>
  <si>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</si>
  <si>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</si>
  <si>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</si>
  <si>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</si>
  <si>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</si>
  <si>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</si>
  <si>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</si>
  <si>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</si>
  <si>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</si>
  <si>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</si>
  <si>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</si>
  <si>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</si>
  <si>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</si>
  <si>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</si>
  <si>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</si>
  <si>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</si>
  <si>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</si>
  <si>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</si>
  <si>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</si>
  <si>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</si>
  <si>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</si>
  <si>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</si>
  <si>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</si>
  <si>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</si>
  <si>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</si>
  <si>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</si>
  <si>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</si>
  <si>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</si>
  <si>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</si>
  <si>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</si>
  <si>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</si>
  <si>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</si>
  <si>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</si>
  <si>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</si>
  <si>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</si>
  <si>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</si>
  <si>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</si>
  <si>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</si>
  <si>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</si>
  <si>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</si>
  <si>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</si>
  <si>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</si>
  <si>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</si>
  <si>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</si>
  <si>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</si>
  <si>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</si>
  <si>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</si>
  <si>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</si>
  <si>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</si>
  <si>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</si>
  <si>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</si>
  <si>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</si>
  <si>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</si>
  <si>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</si>
  <si>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</si>
  <si>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</si>
  <si>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</si>
  <si>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</si>
  <si>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</si>
  <si>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</si>
  <si>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</si>
  <si>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</si>
  <si>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</si>
  <si>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</si>
  <si>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</si>
  <si>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</si>
  <si>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</si>
  <si>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</si>
  <si>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</si>
  <si>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</si>
  <si>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</si>
  <si>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</si>
  <si>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</si>
  <si>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</si>
  <si>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</si>
  <si>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</si>
  <si>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</si>
  <si>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</si>
  <si>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</si>
  <si>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</si>
  <si>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</si>
  <si>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</si>
  <si>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</si>
  <si>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</si>
  <si>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</si>
  <si>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</si>
  <si>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</si>
  <si>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</si>
  <si>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</si>
  <si>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</si>
  <si>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</si>
  <si>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</si>
  <si>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</si>
  <si>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</si>
  <si>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</si>
  <si>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</si>
  <si>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</si>
  <si>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</si>
  <si>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</si>
  <si>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</si>
  <si>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</si>
  <si>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</si>
  <si>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</si>
  <si>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</si>
  <si>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</si>
  <si>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</si>
  <si>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</si>
  <si>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</si>
  <si>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</si>
  <si>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</si>
  <si>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</si>
  <si>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</si>
  <si>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</si>
  <si>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</si>
  <si>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</si>
  <si>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</si>
  <si>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</si>
  <si>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</si>
  <si>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</si>
  <si>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</si>
  <si>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</si>
  <si>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</si>
  <si>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</si>
  <si>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</si>
  <si>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</si>
  <si>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</si>
  <si>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</si>
  <si>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</si>
  <si>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</si>
  <si>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</si>
  <si>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</si>
  <si>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</si>
  <si>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</si>
  <si>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</si>
  <si>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</si>
  <si>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</si>
  <si>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</si>
  <si>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</si>
  <si>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</si>
  <si>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</si>
  <si>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</si>
  <si>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</si>
  <si>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</si>
  <si>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</si>
  <si>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</si>
  <si>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</si>
  <si>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</si>
  <si>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</si>
  <si>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</si>
  <si>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</si>
  <si>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</si>
  <si>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</si>
  <si>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</si>
  <si>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</si>
  <si>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</si>
  <si>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</si>
  <si>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</si>
  <si>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</si>
  <si>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</si>
  <si>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</si>
  <si>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</si>
  <si>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</si>
  <si>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</si>
  <si>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</si>
  <si>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</si>
  <si>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</si>
  <si>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</si>
  <si>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</si>
  <si>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</si>
  <si>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</si>
  <si>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</si>
  <si>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</si>
  <si>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</si>
  <si>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</si>
  <si>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</si>
  <si>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</si>
  <si>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</si>
  <si>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</si>
  <si>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</si>
  <si>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</si>
  <si>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</si>
  <si>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</si>
  <si>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</si>
  <si>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</si>
  <si>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</si>
  <si>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</si>
  <si>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</si>
  <si>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</si>
  <si>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</si>
  <si>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</si>
  <si>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</si>
  <si>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</si>
  <si>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</si>
  <si>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</si>
  <si>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</si>
  <si>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</si>
  <si>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</si>
  <si>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</si>
  <si>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</si>
  <si>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</si>
  <si>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</si>
  <si>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</si>
  <si>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</si>
  <si>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</si>
  <si>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</si>
  <si>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</si>
  <si>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</si>
  <si>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</si>
  <si>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</si>
  <si>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</si>
  <si>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</si>
  <si>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</si>
  <si>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</si>
  <si>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</si>
  <si>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</si>
  <si>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</si>
  <si>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</si>
  <si>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</si>
  <si>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</si>
  <si>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</si>
  <si>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</si>
  <si>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</si>
  <si>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</si>
  <si>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</si>
  <si>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</si>
  <si>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</si>
  <si>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</si>
  <si>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</si>
  <si>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</si>
  <si>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</si>
  <si>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</si>
  <si>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</si>
  <si>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</si>
  <si>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</si>
  <si>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</si>
  <si>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</si>
  <si>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</si>
  <si>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</si>
  <si>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</si>
  <si>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</si>
  <si>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</si>
  <si>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</si>
  <si>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</si>
  <si>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</si>
  <si>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</si>
  <si>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</si>
  <si>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</si>
  <si>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</si>
  <si>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</si>
  <si>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</si>
  <si>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</si>
  <si>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</si>
  <si>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</si>
  <si>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</si>
  <si>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</si>
  <si>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</si>
  <si>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</si>
  <si>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</si>
  <si>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</si>
  <si>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</si>
  <si>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</si>
  <si>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</si>
  <si>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</si>
  <si>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</si>
  <si>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</si>
  <si>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</si>
  <si>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</si>
  <si>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</si>
  <si>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</si>
  <si>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</si>
  <si>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</si>
  <si>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</si>
  <si>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</si>
  <si>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</si>
  <si>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</si>
  <si>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</si>
  <si>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</si>
  <si>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</si>
  <si>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</si>
  <si>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</si>
  <si>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</si>
  <si>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</si>
  <si>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</si>
  <si>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</si>
  <si>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</si>
  <si>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</si>
  <si>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</si>
  <si>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</si>
  <si>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</si>
  <si>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</si>
  <si>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</si>
  <si>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</si>
  <si>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</si>
  <si>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</si>
  <si>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</si>
  <si>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</si>
  <si>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</si>
  <si>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</si>
  <si>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</si>
  <si>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</si>
  <si>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</si>
  <si>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</si>
  <si>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</si>
  <si>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</si>
  <si>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</si>
  <si>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</si>
  <si>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</si>
  <si>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</si>
  <si>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</si>
  <si>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</si>
  <si>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</si>
  <si>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</si>
  <si>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</si>
  <si>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</si>
  <si>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</si>
  <si>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</si>
  <si>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</si>
  <si>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</si>
  <si>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</si>
  <si>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</si>
  <si>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</si>
  <si>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</si>
  <si>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</si>
  <si>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</si>
  <si>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</si>
  <si>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</si>
  <si>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</si>
  <si>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</si>
  <si>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</si>
  <si>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</si>
  <si>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</si>
  <si>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</si>
  <si>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</si>
  <si>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</si>
  <si>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</si>
  <si>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</si>
  <si>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</si>
  <si>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</si>
  <si>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</si>
  <si>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</si>
  <si>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</si>
  <si>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</si>
  <si>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</si>
  <si>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</si>
  <si>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</si>
  <si>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</si>
  <si>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</si>
  <si>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</si>
  <si>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</si>
  <si>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</si>
  <si>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</si>
  <si>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</si>
  <si>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</si>
  <si>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</si>
  <si>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</si>
  <si>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</si>
  <si>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</si>
  <si>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</si>
  <si>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</si>
  <si>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</si>
  <si>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</si>
  <si>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</si>
  <si>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</si>
  <si>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</si>
  <si>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</si>
  <si>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</si>
  <si>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</si>
  <si>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</si>
  <si>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</si>
  <si>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</si>
  <si>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</si>
  <si>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</si>
  <si>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</si>
  <si>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</si>
  <si>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</si>
  <si>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</si>
  <si>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</si>
  <si>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</si>
  <si>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</si>
  <si>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</si>
  <si>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</si>
  <si>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</si>
  <si>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</si>
  <si>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</si>
  <si>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</si>
  <si>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</si>
  <si>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</si>
  <si>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</si>
  <si>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</si>
  <si>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</si>
  <si>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</si>
  <si>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</si>
  <si>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</si>
  <si>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</si>
  <si>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</si>
  <si>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</si>
  <si>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</si>
  <si>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</si>
  <si>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</si>
  <si>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</si>
  <si>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</si>
  <si>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</si>
  <si>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</si>
  <si>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</si>
  <si>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</si>
  <si>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</si>
  <si>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</si>
  <si>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</si>
  <si>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</si>
  <si>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</si>
  <si>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</si>
  <si>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</si>
  <si>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</si>
  <si>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</si>
  <si>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</si>
  <si>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</si>
  <si>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</si>
  <si>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</si>
  <si>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</si>
  <si>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</si>
  <si>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</si>
  <si>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</si>
  <si>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</si>
  <si>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</si>
  <si>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</si>
  <si>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</si>
  <si>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</si>
  <si>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</si>
  <si>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</si>
  <si>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</si>
  <si>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</si>
  <si>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</si>
  <si>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</si>
  <si>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</si>
  <si>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</si>
  <si>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</si>
  <si>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</si>
  <si>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</si>
  <si>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</si>
  <si>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</si>
  <si>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</si>
  <si>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</si>
  <si>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</si>
  <si>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</si>
  <si>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</si>
  <si>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</si>
  <si>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</si>
  <si>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</si>
  <si>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</si>
  <si>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</si>
  <si>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</si>
  <si>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</si>
  <si>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</si>
  <si>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</si>
  <si>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</si>
  <si>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</si>
  <si>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</si>
  <si>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</si>
  <si>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</si>
  <si>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</si>
  <si>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</si>
  <si>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</si>
  <si>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</si>
  <si>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</si>
  <si>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</si>
  <si>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</si>
  <si>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</si>
  <si>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</si>
  <si>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</si>
  <si>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</si>
  <si>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</si>
  <si>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</si>
  <si>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</si>
  <si>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</si>
  <si>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</si>
  <si>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</si>
  <si>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</si>
  <si>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</si>
  <si>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</si>
  <si>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</si>
  <si>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</si>
  <si>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</si>
  <si>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</si>
  <si>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</si>
  <si>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</si>
  <si>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</si>
  <si>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</si>
  <si>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</si>
  <si>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</si>
  <si>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</si>
  <si>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</si>
  <si>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</si>
  <si>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</si>
  <si>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</si>
  <si>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</si>
  <si>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</si>
  <si>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</si>
  <si>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</si>
  <si>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</si>
  <si>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</si>
  <si>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</si>
  <si>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</si>
  <si>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</si>
  <si>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</si>
  <si>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</si>
  <si>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</si>
  <si>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</si>
  <si>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</si>
  <si>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</si>
  <si>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</si>
  <si>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</si>
  <si>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</si>
  <si>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</si>
  <si>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</si>
  <si>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</si>
  <si>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</si>
  <si>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</si>
  <si>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</si>
  <si>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</si>
  <si>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</si>
  <si>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</si>
  <si>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</si>
  <si>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</si>
  <si>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</si>
  <si>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</si>
  <si>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</si>
  <si>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</si>
  <si>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</si>
  <si>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</si>
  <si>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</si>
  <si>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</si>
  <si>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</si>
  <si>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</si>
  <si>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</si>
  <si>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</si>
  <si>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</si>
  <si>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</si>
  <si>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</si>
  <si>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</si>
  <si>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</si>
  <si>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</si>
  <si>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</si>
  <si>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</si>
  <si>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</si>
  <si>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</si>
  <si>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</si>
  <si>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</si>
  <si>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</si>
  <si>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</si>
  <si>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</si>
  <si>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</si>
  <si>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</si>
  <si>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</si>
  <si>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</si>
  <si>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</si>
  <si>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</si>
  <si>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</si>
  <si>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</si>
  <si>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</si>
  <si>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</si>
  <si>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</si>
  <si>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</si>
  <si>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</si>
  <si>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</si>
  <si>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</si>
  <si>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</si>
  <si>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</si>
  <si>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</si>
  <si>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</si>
  <si>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</si>
  <si>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</si>
  <si>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</si>
  <si>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</si>
  <si>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</si>
  <si>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</si>
  <si>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</si>
  <si>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</si>
  <si>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</si>
  <si>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</si>
  <si>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</si>
  <si>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</si>
  <si>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</si>
  <si>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</si>
  <si>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</si>
  <si>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</si>
  <si>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</si>
  <si>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</si>
  <si>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</si>
  <si>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</si>
  <si>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</si>
  <si>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</si>
  <si>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</si>
  <si>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</si>
  <si>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</si>
  <si>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</si>
  <si>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</si>
  <si>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</si>
  <si>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</si>
  <si>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</si>
  <si>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</si>
  <si>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</si>
  <si>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</si>
  <si>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</si>
  <si>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</si>
  <si>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</si>
  <si>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</si>
  <si>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</si>
  <si>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</si>
  <si>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</si>
  <si>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</si>
  <si>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</si>
  <si>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</si>
  <si>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</si>
  <si>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</si>
  <si>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</si>
  <si>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</si>
  <si>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</si>
  <si>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</si>
  <si>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</si>
  <si>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</si>
  <si>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</si>
  <si>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</si>
  <si>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</si>
  <si>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</si>
  <si>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</si>
  <si>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</si>
  <si>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</si>
  <si>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</si>
  <si>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</si>
  <si>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</si>
  <si>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</si>
  <si>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</si>
  <si>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</si>
  <si>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</si>
  <si>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</si>
  <si>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</si>
  <si>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</si>
  <si>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</si>
  <si>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</si>
  <si>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</si>
  <si>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</si>
  <si>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</si>
  <si>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</si>
  <si>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</si>
  <si>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</si>
  <si>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</si>
  <si>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</si>
  <si>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</si>
  <si>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</si>
  <si>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</si>
  <si>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</si>
  <si>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</si>
  <si>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</si>
  <si>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</si>
  <si>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</si>
  <si>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</si>
  <si>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</si>
  <si>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</si>
  <si>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</si>
  <si>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</si>
  <si>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</si>
  <si>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</si>
  <si>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</si>
  <si>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</si>
  <si>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</si>
  <si>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</si>
  <si>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</si>
  <si>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</si>
  <si>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</si>
  <si>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</si>
  <si>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</si>
  <si>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</si>
  <si>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</si>
  <si>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</si>
  <si>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</si>
  <si>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</si>
  <si>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</si>
  <si>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</si>
  <si>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</si>
  <si>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</si>
  <si>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</si>
  <si>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</si>
  <si>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</si>
  <si>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</si>
  <si>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</si>
  <si>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</si>
  <si>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</si>
  <si>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</si>
  <si>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</si>
  <si>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</si>
  <si>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</si>
  <si>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</si>
  <si>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</si>
  <si>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</si>
  <si>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</si>
  <si>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</si>
  <si>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</si>
  <si>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</si>
  <si>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</si>
  <si>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</si>
  <si>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</si>
  <si>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</si>
  <si>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</si>
  <si>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</si>
  <si>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</si>
  <si>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</si>
  <si>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</si>
  <si>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</si>
  <si>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</si>
  <si>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</si>
  <si>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</si>
  <si>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</si>
  <si>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</si>
  <si>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</si>
  <si>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</si>
  <si>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</si>
  <si>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</si>
  <si>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</si>
  <si>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</si>
  <si>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</si>
  <si>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</si>
  <si>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</si>
  <si>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</si>
  <si>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</si>
  <si>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</si>
  <si>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</si>
  <si>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</si>
  <si>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</si>
  <si>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</si>
  <si>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</si>
  <si>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</si>
  <si>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</si>
  <si>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</si>
  <si>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</si>
  <si>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</si>
  <si>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</si>
  <si>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</si>
  <si>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</si>
  <si>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</si>
  <si>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</si>
  <si>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</si>
  <si>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</si>
  <si>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</si>
  <si>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</si>
  <si>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</si>
  <si>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</si>
  <si>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</si>
  <si>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</si>
  <si>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</si>
  <si>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</si>
  <si>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</si>
  <si>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</si>
  <si>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</si>
  <si>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</si>
  <si>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</si>
  <si>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</si>
  <si>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</si>
  <si>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</si>
  <si>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</si>
  <si>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</si>
  <si>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</si>
  <si>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</si>
  <si>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</si>
  <si>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</si>
  <si>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</si>
  <si>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</si>
  <si>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</si>
  <si>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</si>
  <si>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</si>
  <si>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</si>
  <si>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</si>
  <si>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</si>
  <si>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</si>
  <si>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</si>
  <si>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</si>
  <si>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</si>
  <si>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</si>
  <si>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</si>
  <si>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</si>
  <si>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</si>
  <si>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</si>
  <si>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</si>
  <si>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</si>
  <si>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</si>
  <si>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</si>
  <si>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</si>
  <si>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</si>
  <si>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</si>
  <si>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</si>
  <si>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</si>
  <si>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</si>
  <si>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</si>
  <si>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</si>
  <si>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</si>
  <si>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</si>
  <si>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</si>
  <si>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</si>
  <si>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</si>
  <si>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</si>
  <si>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</si>
  <si>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</si>
  <si>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</si>
  <si>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</si>
  <si>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</si>
  <si>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</si>
  <si>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</si>
  <si>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</si>
  <si>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</si>
  <si>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</si>
  <si>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</si>
  <si>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</si>
  <si>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</si>
  <si>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</si>
  <si>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</si>
  <si>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</si>
  <si>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</si>
  <si>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</si>
  <si>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</si>
  <si>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</si>
  <si>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</si>
  <si>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</si>
  <si>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</si>
  <si>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</si>
  <si>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</si>
  <si>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</si>
  <si>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</si>
  <si>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</si>
  <si>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</si>
  <si>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</si>
  <si>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</si>
  <si>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</si>
  <si>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</si>
  <si>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</si>
  <si>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</si>
  <si>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</si>
  <si>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</si>
  <si>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</si>
  <si>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</si>
  <si>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</si>
  <si>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</si>
  <si>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</si>
  <si>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</si>
  <si>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</si>
  <si>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</si>
  <si>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</si>
  <si>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</si>
  <si>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</si>
  <si>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</si>
  <si>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</si>
  <si>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</si>
  <si>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</si>
  <si>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</si>
  <si>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</si>
  <si>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</si>
  <si>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</si>
  <si>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</si>
  <si>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</si>
  <si>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</si>
  <si>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</si>
  <si>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</si>
  <si>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</si>
  <si>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</si>
  <si>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</si>
  <si>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</si>
  <si>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</si>
  <si>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</si>
  <si>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</si>
  <si>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</si>
  <si>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</si>
  <si>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</si>
  <si>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</si>
  <si>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</si>
  <si>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</si>
  <si>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</si>
  <si>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</si>
  <si>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</si>
  <si>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</si>
  <si>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</si>
  <si>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</si>
  <si>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</si>
  <si>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</si>
  <si>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</si>
  <si>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</si>
  <si>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</si>
  <si>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</si>
  <si>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</si>
  <si>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</si>
  <si>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</si>
  <si>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</si>
  <si>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</si>
  <si>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</si>
  <si>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</si>
  <si>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</si>
  <si>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</si>
  <si>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</si>
  <si>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</si>
  <si>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</si>
  <si>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</si>
  <si>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</si>
  <si>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</si>
  <si>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</si>
  <si>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</si>
  <si>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</si>
  <si>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</si>
  <si>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</si>
  <si>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</si>
  <si>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</si>
  <si>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</si>
  <si>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</si>
  <si>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</si>
  <si>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</si>
  <si>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</si>
  <si>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</si>
  <si>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</si>
  <si>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</si>
  <si>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</si>
  <si>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</si>
  <si>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</si>
  <si>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</si>
  <si>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</si>
  <si>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</si>
  <si>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</si>
  <si>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</si>
  <si>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</si>
  <si>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</si>
  <si>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</si>
  <si>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</si>
  <si>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</si>
  <si>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</si>
  <si>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</si>
  <si>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</si>
  <si>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</si>
  <si>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</si>
  <si>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</si>
  <si>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</si>
  <si>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</si>
  <si>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</si>
  <si>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</si>
  <si>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</si>
  <si>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</si>
  <si>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</si>
  <si>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</si>
  <si>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</si>
  <si>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</si>
  <si>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</si>
  <si>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</si>
  <si>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</si>
  <si>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</si>
  <si>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</si>
  <si>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</si>
  <si>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</si>
  <si>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</si>
  <si>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</si>
  <si>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</si>
  <si>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</si>
  <si>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</si>
  <si>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</si>
  <si>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</si>
  <si>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</si>
  <si>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</si>
  <si>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</si>
  <si>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</si>
  <si>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</si>
  <si>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</si>
  <si>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</si>
  <si>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</si>
  <si>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</si>
  <si>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</si>
  <si>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</si>
  <si>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</si>
  <si>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</si>
  <si>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</si>
  <si>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</si>
  <si>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</si>
  <si>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</si>
  <si>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</si>
  <si>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</si>
  <si>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</si>
  <si>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</si>
  <si>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</si>
  <si>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</si>
  <si>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</si>
  <si>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</si>
  <si>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</si>
  <si>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</si>
  <si>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</si>
  <si>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</si>
  <si>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</si>
  <si>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</si>
  <si>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</si>
  <si>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</si>
  <si>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</si>
  <si>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</si>
  <si>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</si>
  <si>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</si>
  <si>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</si>
  <si>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</si>
  <si>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</si>
  <si>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</si>
  <si>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</si>
  <si>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</si>
  <si>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</si>
  <si>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</si>
  <si>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</si>
  <si>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</si>
  <si>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</si>
  <si>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</si>
  <si>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</si>
  <si>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</si>
  <si>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</si>
  <si>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</si>
  <si>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</si>
  <si>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</si>
  <si>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</si>
  <si>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</si>
  <si>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</si>
  <si>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</si>
  <si>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</si>
  <si>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</si>
  <si>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</si>
  <si>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</si>
  <si>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</si>
  <si>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</si>
  <si>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</si>
  <si>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</si>
  <si>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</si>
  <si>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</si>
  <si>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</si>
  <si>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</si>
  <si>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</si>
  <si>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</si>
  <si>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</si>
  <si>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</si>
  <si>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</si>
  <si>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</si>
  <si>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</si>
  <si>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</si>
  <si>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</si>
  <si>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</si>
  <si>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</si>
  <si>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</si>
  <si>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</si>
  <si>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</si>
  <si>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</si>
  <si>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</si>
  <si>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</si>
  <si>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</si>
  <si>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</si>
  <si>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</si>
  <si>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</si>
  <si>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</si>
  <si>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</si>
  <si>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</si>
  <si>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</si>
  <si>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</si>
  <si>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</si>
  <si>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</si>
  <si>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</si>
  <si>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</si>
  <si>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</si>
  <si>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</si>
  <si>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</si>
  <si>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</si>
  <si>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</si>
  <si>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</si>
  <si>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</si>
  <si>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</si>
  <si>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</si>
  <si>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</si>
  <si>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</si>
  <si>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</si>
  <si>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</si>
  <si>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</si>
  <si>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</si>
  <si>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</si>
  <si>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</si>
  <si>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</si>
  <si>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</si>
  <si>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</si>
  <si>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</si>
  <si>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</si>
  <si>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</si>
  <si>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</si>
  <si>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</si>
  <si>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</si>
  <si>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</si>
  <si>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</si>
  <si>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</si>
  <si>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</si>
  <si>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</si>
  <si>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</si>
  <si>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</si>
  <si>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</si>
  <si>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</si>
  <si>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</si>
  <si>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</si>
  <si>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</si>
  <si>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</si>
  <si>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</si>
  <si>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</si>
  <si>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</si>
  <si>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</si>
  <si>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</si>
  <si>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</si>
  <si>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</si>
  <si>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</si>
  <si>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</si>
  <si>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</si>
  <si>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</si>
  <si>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</si>
  <si>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</si>
  <si>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</si>
  <si>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</si>
  <si>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</si>
  <si>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</si>
  <si>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</si>
  <si>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</si>
  <si>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</si>
  <si>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</si>
  <si>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</si>
  <si>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</si>
  <si>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</si>
  <si>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</si>
  <si>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</si>
  <si>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</si>
  <si>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</si>
  <si>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</si>
  <si>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</si>
  <si>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</si>
  <si>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</si>
  <si>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</si>
  <si>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</si>
  <si>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</si>
  <si>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</si>
  <si>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</si>
  <si>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</si>
  <si>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</si>
  <si>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</si>
  <si>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</si>
  <si>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</si>
  <si>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</si>
  <si>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</si>
  <si>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</si>
  <si>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</si>
  <si>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</si>
  <si>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</si>
  <si>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</si>
  <si>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</si>
  <si>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</si>
  <si>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</si>
  <si>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</si>
  <si>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</si>
  <si>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</si>
  <si>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</si>
  <si>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</si>
  <si>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</si>
  <si>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</si>
  <si>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</si>
  <si>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</si>
  <si>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</si>
  <si>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</si>
  <si>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</si>
  <si>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</si>
  <si>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</si>
  <si>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</si>
  <si>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</si>
  <si>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</si>
  <si>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</si>
  <si>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</si>
  <si>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</si>
  <si>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</si>
  <si>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</si>
  <si>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</si>
  <si>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</si>
  <si>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</si>
  <si>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</si>
  <si>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</si>
  <si>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</si>
  <si>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</si>
  <si>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</si>
  <si>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</si>
  <si>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</si>
  <si>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</si>
  <si>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</si>
  <si>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</si>
  <si>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</si>
  <si>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</si>
  <si>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</si>
  <si>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</si>
  <si>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</si>
  <si>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</si>
  <si>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</si>
  <si>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</si>
  <si>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</si>
  <si>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</si>
  <si>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</si>
  <si>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</si>
  <si>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</si>
  <si>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</si>
  <si>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</si>
  <si>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</si>
  <si>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</si>
  <si>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</si>
  <si>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</si>
  <si>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</si>
  <si>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</si>
  <si>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</si>
  <si>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</si>
  <si>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</si>
  <si>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</si>
  <si>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</si>
  <si>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</si>
  <si>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</si>
  <si>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</si>
  <si>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</si>
  <si>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</si>
  <si>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</si>
  <si>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</si>
  <si>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</si>
  <si>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</si>
  <si>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</si>
  <si>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</si>
  <si>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</si>
  <si>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</si>
  <si>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</si>
  <si>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</si>
  <si>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</si>
  <si>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</si>
  <si>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</si>
  <si>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</si>
  <si>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</si>
  <si>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</si>
  <si>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</si>
  <si>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</si>
  <si>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</si>
  <si>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</si>
  <si>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</si>
  <si>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</si>
  <si>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</si>
  <si>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</si>
  <si>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</si>
  <si>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</si>
  <si>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</si>
  <si>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</si>
  <si>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</si>
  <si>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</si>
  <si>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</si>
  <si>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</si>
  <si>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</si>
  <si>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</si>
  <si>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</si>
  <si>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</si>
  <si>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</si>
  <si>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</si>
  <si>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</si>
  <si>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</si>
  <si>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</si>
  <si>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</si>
  <si>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</si>
  <si>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</si>
  <si>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</si>
  <si>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</si>
  <si>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</si>
  <si>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</si>
  <si>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</si>
  <si>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</si>
  <si>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</si>
  <si>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</si>
  <si>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</si>
  <si>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</si>
  <si>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</si>
  <si>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</si>
  <si>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</si>
  <si>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</si>
  <si>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</si>
  <si>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</si>
  <si>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</si>
  <si>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</si>
  <si>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</si>
  <si>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</si>
  <si>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</si>
  <si>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</si>
  <si>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</si>
  <si>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</si>
  <si>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</si>
  <si>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</si>
  <si>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</si>
  <si>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</si>
  <si>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</si>
  <si>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</si>
  <si>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</si>
  <si>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</si>
  <si>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</si>
  <si>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</si>
  <si>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</si>
  <si>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</si>
  <si>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</si>
  <si>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</si>
  <si>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</si>
  <si>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</si>
  <si>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</si>
  <si>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</si>
  <si>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</si>
  <si>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</si>
  <si>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</si>
  <si>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</si>
  <si>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</si>
  <si>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</si>
  <si>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</si>
  <si>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</si>
  <si>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</si>
  <si>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</si>
  <si>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</si>
  <si>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</si>
  <si>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</si>
  <si>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</si>
  <si>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</si>
  <si>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</si>
  <si>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</si>
  <si>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</si>
  <si>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</si>
  <si>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</si>
  <si>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</si>
  <si>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</si>
  <si>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</si>
  <si>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</si>
  <si>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</si>
  <si>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</si>
  <si>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</si>
  <si>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</si>
  <si>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</si>
  <si>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</si>
  <si>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</si>
  <si>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</si>
  <si>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</si>
  <si>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</si>
  <si>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</si>
  <si>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</si>
  <si>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</si>
  <si>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</si>
  <si>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</si>
  <si>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</si>
  <si>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</si>
  <si>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</si>
  <si>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</si>
  <si>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</si>
  <si>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</si>
  <si>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</si>
  <si>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</si>
  <si>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</si>
  <si>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</si>
  <si>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</si>
  <si>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</si>
  <si>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</si>
  <si>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</si>
  <si>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</si>
  <si>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</si>
  <si>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</si>
  <si>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</si>
  <si>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</si>
  <si>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</si>
  <si>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</si>
  <si>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</si>
  <si>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</si>
  <si>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</si>
  <si>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</si>
  <si>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</si>
  <si>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</si>
  <si>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</si>
  <si>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</si>
  <si>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</si>
  <si>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</si>
  <si>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</si>
  <si>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</si>
  <si>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</si>
  <si>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</si>
  <si>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</si>
  <si>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</si>
  <si>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</si>
  <si>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</si>
  <si>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</si>
  <si>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</si>
  <si>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</si>
  <si>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</si>
  <si>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</si>
  <si>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</si>
  <si>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</si>
  <si>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</si>
  <si>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</si>
  <si>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</si>
  <si>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</si>
  <si>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</si>
  <si>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</si>
  <si>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</si>
  <si>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</si>
  <si>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</si>
  <si>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</si>
  <si>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</si>
  <si>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</si>
  <si>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</si>
  <si>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</si>
  <si>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</si>
  <si>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</si>
  <si>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</si>
  <si>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</si>
  <si>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</si>
  <si>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</si>
  <si>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</si>
  <si>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</si>
  <si>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</si>
  <si>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</si>
  <si>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</si>
  <si>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</si>
  <si>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</si>
  <si>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</si>
  <si>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</si>
  <si>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</si>
  <si>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</si>
  <si>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</si>
  <si>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</si>
  <si>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</si>
  <si>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</si>
  <si>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</si>
  <si>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</si>
  <si>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</si>
  <si>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</si>
  <si>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</si>
  <si>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</si>
  <si>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</si>
  <si>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</si>
  <si>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</si>
  <si>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</si>
  <si>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</si>
  <si>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</si>
  <si>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</si>
  <si>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</si>
  <si>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</si>
  <si>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</si>
  <si>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</si>
  <si>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</si>
  <si>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</si>
  <si>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</si>
  <si>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</si>
  <si>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</si>
  <si>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</si>
  <si>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</si>
  <si>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</si>
  <si>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</si>
  <si>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</si>
  <si>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</si>
  <si>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</si>
  <si>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</si>
  <si>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</si>
  <si>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</si>
  <si>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</si>
  <si>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</si>
  <si>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</si>
  <si>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</si>
  <si>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</si>
  <si>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</si>
  <si>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</si>
  <si>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</si>
  <si>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</si>
  <si>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</si>
  <si>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</si>
  <si>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</si>
  <si>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</si>
  <si>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</si>
  <si>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</si>
  <si>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</si>
  <si>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</si>
  <si>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</si>
  <si>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</si>
  <si>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</si>
  <si>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</si>
  <si>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</si>
  <si>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</si>
  <si>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</si>
  <si>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</si>
  <si>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</si>
  <si>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</si>
  <si>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</si>
  <si>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</si>
  <si>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</si>
  <si>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</si>
  <si>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</si>
  <si>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</si>
  <si>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</si>
  <si>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</si>
  <si>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</si>
  <si>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</si>
  <si>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</si>
  <si>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</si>
  <si>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</si>
  <si>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</si>
  <si>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</si>
  <si>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</si>
  <si>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</si>
  <si>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</si>
  <si>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</si>
  <si>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</si>
  <si>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</si>
  <si>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</si>
  <si>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</si>
  <si>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</si>
  <si>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</si>
  <si>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</si>
  <si>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</si>
  <si>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</si>
  <si>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</si>
  <si>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</si>
  <si>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</si>
  <si>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</si>
  <si>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</si>
  <si>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</si>
  <si>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</si>
  <si>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</si>
  <si>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</si>
  <si>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</si>
  <si>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</si>
  <si>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</si>
  <si>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</si>
  <si>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</si>
  <si>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</si>
  <si>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</si>
  <si>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</si>
  <si>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</si>
  <si>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</si>
  <si>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</si>
  <si>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</si>
  <si>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</si>
  <si>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</si>
  <si>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</si>
  <si>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</si>
  <si>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</si>
  <si>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</si>
  <si>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</si>
  <si>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</si>
  <si>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</si>
  <si>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</si>
  <si>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</si>
  <si>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</si>
  <si>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</si>
  <si>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</si>
  <si>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</si>
  <si>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</si>
  <si>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</si>
  <si>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</si>
  <si>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</si>
  <si>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</si>
  <si>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</si>
  <si>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</si>
  <si>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</si>
  <si>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</si>
  <si>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</si>
  <si>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</si>
  <si>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</si>
  <si>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</si>
  <si>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</si>
  <si>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</si>
  <si>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</si>
  <si>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</si>
  <si>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</si>
  <si>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</si>
  <si>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</si>
  <si>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</si>
  <si>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</si>
  <si>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</si>
  <si>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</si>
  <si>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</si>
  <si>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</si>
  <si>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</si>
  <si>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</si>
  <si>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</si>
  <si>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</si>
  <si>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</si>
  <si>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</si>
  <si>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</si>
  <si>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</si>
  <si>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</si>
  <si>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</si>
  <si>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</si>
  <si>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</si>
  <si>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</si>
  <si>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</si>
  <si>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</si>
  <si>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</si>
  <si>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</si>
  <si>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</si>
  <si>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</si>
  <si>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</si>
  <si>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</si>
  <si>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</si>
  <si>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</si>
  <si>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</si>
  <si>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</si>
  <si>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</si>
  <si>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</si>
  <si>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</si>
  <si>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</si>
  <si>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</si>
  <si>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</si>
  <si>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</si>
  <si>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</si>
  <si>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</si>
  <si>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</si>
  <si>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</si>
  <si>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</si>
  <si>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</si>
  <si>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</si>
  <si>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</si>
  <si>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</si>
  <si>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</si>
  <si>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</si>
  <si>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</si>
  <si>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</si>
  <si>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</si>
  <si>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</si>
  <si>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</si>
  <si>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</si>
  <si>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</si>
  <si>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</si>
  <si>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</si>
  <si>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</si>
  <si>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</si>
  <si>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</si>
  <si>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</si>
  <si>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</si>
  <si>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</si>
  <si>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</si>
  <si>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</si>
  <si>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</si>
  <si>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</si>
  <si>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</si>
  <si>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</si>
  <si>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</si>
  <si>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</si>
  <si>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</si>
  <si>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</si>
  <si>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</si>
  <si>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</si>
  <si>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</si>
  <si>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</si>
  <si>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</si>
  <si>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</si>
  <si>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</si>
  <si>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</si>
  <si>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</si>
  <si>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</si>
  <si>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</si>
  <si>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</si>
  <si>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</si>
  <si>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</si>
  <si>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</si>
  <si>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</si>
  <si>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</si>
  <si>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</si>
  <si>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</si>
  <si>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</si>
  <si>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</si>
  <si>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</si>
  <si>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</si>
  <si>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</si>
  <si>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</si>
  <si>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</si>
  <si>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</si>
  <si>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</si>
  <si>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</si>
  <si>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</si>
  <si>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</si>
  <si>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</si>
  <si>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</si>
  <si>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</si>
  <si>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</si>
  <si>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</si>
  <si>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</si>
  <si>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</si>
  <si>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</si>
  <si>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</si>
  <si>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</si>
  <si>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</si>
  <si>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</si>
  <si>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</si>
  <si>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</si>
  <si>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</si>
  <si>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</si>
  <si>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</si>
  <si>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</si>
  <si>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</si>
  <si>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</si>
  <si>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</si>
  <si>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</si>
  <si>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</si>
  <si>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</si>
  <si>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</si>
  <si>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</si>
  <si>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</si>
  <si>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</si>
  <si>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</si>
  <si>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</si>
  <si>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</si>
  <si>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</si>
  <si>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</si>
  <si>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</si>
  <si>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</si>
  <si>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</si>
  <si>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</si>
  <si>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</si>
  <si>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</si>
  <si>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</si>
  <si>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</si>
  <si>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</si>
  <si>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</si>
  <si>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</si>
  <si>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</si>
  <si>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</si>
  <si>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</si>
  <si>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</si>
  <si>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</si>
  <si>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</si>
  <si>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</si>
  <si>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</si>
  <si>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</si>
  <si>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</si>
  <si>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</si>
  <si>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</si>
  <si>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</si>
  <si>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</si>
  <si>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</si>
  <si>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</si>
  <si>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</si>
  <si>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</si>
  <si>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</si>
  <si>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</si>
  <si>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</si>
  <si>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</si>
  <si>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</si>
  <si>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</si>
  <si>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</si>
  <si>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</si>
  <si>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</si>
  <si>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</si>
  <si>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</si>
  <si>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</si>
  <si>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</si>
  <si>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</si>
  <si>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</si>
  <si>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</si>
  <si>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</si>
  <si>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</si>
  <si>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</si>
  <si>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</si>
  <si>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</si>
  <si>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</si>
  <si>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</si>
  <si>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</si>
  <si>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</si>
  <si>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</si>
  <si>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</si>
  <si>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</si>
  <si>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</si>
  <si>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</si>
  <si>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</si>
  <si>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</si>
  <si>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</si>
  <si>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</si>
  <si>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</si>
  <si>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</si>
  <si>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</si>
  <si>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</si>
  <si>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</si>
  <si>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</si>
  <si>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</si>
  <si>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</si>
  <si>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</si>
  <si>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</si>
  <si>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</si>
  <si>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</si>
  <si>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</si>
  <si>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</si>
  <si>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</si>
  <si>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</si>
  <si>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</si>
  <si>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</si>
  <si>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</si>
  <si>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</si>
  <si>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</si>
  <si>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</si>
  <si>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</si>
  <si>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</si>
  <si>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</si>
  <si>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</si>
  <si>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</si>
  <si>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</si>
  <si>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</si>
  <si>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</si>
  <si>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</si>
  <si>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</si>
  <si>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</si>
  <si>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</si>
  <si>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</si>
  <si>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</si>
  <si>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</si>
  <si>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</si>
  <si>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</si>
  <si>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</si>
  <si>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</si>
  <si>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</si>
  <si>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</si>
  <si>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</si>
  <si>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</si>
  <si>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</si>
  <si>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</si>
  <si>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</si>
  <si>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</si>
  <si>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</si>
  <si>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</si>
  <si>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</si>
  <si>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</si>
  <si>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</si>
  <si>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</si>
  <si>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</si>
  <si>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</si>
  <si>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</si>
  <si>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</si>
  <si>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</si>
  <si>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</si>
  <si>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</si>
  <si>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</si>
  <si>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</si>
  <si>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</si>
  <si>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</si>
  <si>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</si>
  <si>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</si>
  <si>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</si>
  <si>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</si>
  <si>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</si>
  <si>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</si>
  <si>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</si>
  <si>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</si>
  <si>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</si>
  <si>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</si>
  <si>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</si>
  <si>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</si>
  <si>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</si>
  <si>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</si>
  <si>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</si>
  <si>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</si>
  <si>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</si>
  <si>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</si>
  <si>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</si>
  <si>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</si>
  <si>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</si>
  <si>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</si>
  <si>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</si>
  <si>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</si>
  <si>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</si>
  <si>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</si>
  <si>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</si>
  <si>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</si>
  <si>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</si>
  <si>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</si>
  <si>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</si>
  <si>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</si>
  <si>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</si>
  <si>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</si>
  <si>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</si>
  <si>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</si>
  <si>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</si>
  <si>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</si>
  <si>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</si>
  <si>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</si>
  <si>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</si>
  <si>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</si>
  <si>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</si>
  <si>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</si>
  <si>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</si>
  <si>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</si>
  <si>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</si>
  <si>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</si>
  <si>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</si>
  <si>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</si>
  <si>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</si>
  <si>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</si>
  <si>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</si>
  <si>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</si>
  <si>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</si>
  <si>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</si>
  <si>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</si>
  <si>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</si>
  <si>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</si>
  <si>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</si>
  <si>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</si>
  <si>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</si>
  <si>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</si>
  <si>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</si>
  <si>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</si>
  <si>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</si>
  <si>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</si>
  <si>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</si>
  <si>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</si>
  <si>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</si>
  <si>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</si>
  <si>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</si>
  <si>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</si>
  <si>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</si>
  <si>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</si>
  <si>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</si>
  <si>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</si>
  <si>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</si>
  <si>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</si>
  <si>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</si>
  <si>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</si>
  <si>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</si>
  <si>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</si>
  <si>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</si>
  <si>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</si>
  <si>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</si>
  <si>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</si>
  <si>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</si>
  <si>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</si>
  <si>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</si>
  <si>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</si>
  <si>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</si>
  <si>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</si>
  <si>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</si>
  <si>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</si>
  <si>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</si>
  <si>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</si>
  <si>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</si>
  <si>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</si>
  <si>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</si>
  <si>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</si>
  <si>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</si>
  <si>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</si>
  <si>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</si>
  <si>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</si>
  <si>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</si>
  <si>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</si>
  <si>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</si>
  <si>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</si>
  <si>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</si>
  <si>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</si>
  <si>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</si>
  <si>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</si>
  <si>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</si>
  <si>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</si>
  <si>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</si>
  <si>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</si>
  <si>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</si>
  <si>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</si>
  <si>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</si>
  <si>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</si>
  <si>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</si>
  <si>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</si>
  <si>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</si>
  <si>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</si>
  <si>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</si>
  <si>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</si>
  <si>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</si>
  <si>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</si>
  <si>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</si>
  <si>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</si>
  <si>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</si>
  <si>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</si>
  <si>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</si>
  <si>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</si>
  <si>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</si>
  <si>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</si>
  <si>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</si>
  <si>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</si>
  <si>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</si>
  <si>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</si>
  <si>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</si>
  <si>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</si>
  <si>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</si>
  <si>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</si>
  <si>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</si>
  <si>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</si>
  <si>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</si>
  <si>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</si>
  <si>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</si>
  <si>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</si>
  <si>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</si>
  <si>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</si>
  <si>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</si>
  <si>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</si>
  <si>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</si>
  <si>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</si>
  <si>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</si>
  <si>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</si>
  <si>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</si>
  <si>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</si>
  <si>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</si>
  <si>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</si>
  <si>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</si>
  <si>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</si>
  <si>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</si>
  <si>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</si>
  <si>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</si>
  <si>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</si>
  <si>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</si>
  <si>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</si>
  <si>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</si>
  <si>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</si>
  <si>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</si>
  <si>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</si>
  <si>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</si>
  <si>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</si>
  <si>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</si>
  <si>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</si>
  <si>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</si>
  <si>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</si>
  <si>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</si>
  <si>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</si>
  <si>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</si>
  <si>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</si>
  <si>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</si>
  <si>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</si>
  <si>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</si>
  <si>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</si>
  <si>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</si>
  <si>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</si>
  <si>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</si>
  <si>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</si>
  <si>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</si>
  <si>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</si>
  <si>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</si>
  <si>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</si>
  <si>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</si>
  <si>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</si>
  <si>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</si>
  <si>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</si>
  <si>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</si>
  <si>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</si>
  <si>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</si>
  <si>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</si>
  <si>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</si>
  <si>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</si>
  <si>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</si>
  <si>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</si>
  <si>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</si>
  <si>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</si>
  <si>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</si>
  <si>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</si>
  <si>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</si>
  <si>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</si>
  <si>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</si>
  <si>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</si>
  <si>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</si>
  <si>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</si>
  <si>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</si>
  <si>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</si>
  <si>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</si>
  <si>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</si>
  <si>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</si>
  <si>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</si>
  <si>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</si>
  <si>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</si>
  <si>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</si>
  <si>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</si>
  <si>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</si>
  <si>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</si>
  <si>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</si>
  <si>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</si>
  <si>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</si>
  <si>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</si>
  <si>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</si>
  <si>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</si>
  <si>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</si>
  <si>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</si>
  <si>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</si>
  <si>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</si>
  <si>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</si>
  <si>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</si>
  <si>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</si>
  <si>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</si>
  <si>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</si>
  <si>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</si>
  <si>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</si>
  <si>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</si>
  <si>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</si>
  <si>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</si>
  <si>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</si>
  <si>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</si>
  <si>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</si>
  <si>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</si>
  <si>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</si>
  <si>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</si>
  <si>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</si>
  <si>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</si>
  <si>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</si>
  <si>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</si>
  <si>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</si>
  <si>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</si>
  <si>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</si>
  <si>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</si>
  <si>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</si>
  <si>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</si>
  <si>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</si>
  <si>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</si>
  <si>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</si>
  <si>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</si>
  <si>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</si>
  <si>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</si>
  <si>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</si>
  <si>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</si>
  <si>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</si>
  <si>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</si>
  <si>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</si>
  <si>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</si>
  <si>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</si>
  <si>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</si>
  <si>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</si>
  <si>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</si>
  <si>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</si>
  <si>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</si>
  <si>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</si>
  <si>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</si>
  <si>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</si>
  <si>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</si>
  <si>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</si>
  <si>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</si>
  <si>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</si>
  <si>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</si>
  <si>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</si>
  <si>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</si>
  <si>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</si>
  <si>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</si>
  <si>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</si>
  <si>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</si>
  <si>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</si>
  <si>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</si>
  <si>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</si>
  <si>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</si>
  <si>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</si>
  <si>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</si>
  <si>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</si>
  <si>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</si>
  <si>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</si>
  <si>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</si>
  <si>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</si>
  <si>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</si>
  <si>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</si>
  <si>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</si>
  <si>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</si>
  <si>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</si>
  <si>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</si>
  <si>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</si>
  <si>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</si>
  <si>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</si>
  <si>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</si>
  <si>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</si>
  <si>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</si>
  <si>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</si>
  <si>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</si>
  <si>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</si>
  <si>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</si>
  <si>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</si>
  <si>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</si>
  <si>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</si>
  <si>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</si>
  <si>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</si>
  <si>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</si>
  <si>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</si>
  <si>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</si>
  <si>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</si>
  <si>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</si>
  <si>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</si>
  <si>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</si>
  <si>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</si>
  <si>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</si>
  <si>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</si>
  <si>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</si>
  <si>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</si>
  <si>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</si>
  <si>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</si>
  <si>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</si>
  <si>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</si>
  <si>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</si>
  <si>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</si>
  <si>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</si>
  <si>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</si>
  <si>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</si>
  <si>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</si>
  <si>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</si>
  <si>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</si>
  <si>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</si>
  <si>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</si>
  <si>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</si>
  <si>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</si>
  <si>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</si>
  <si>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</si>
  <si>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</si>
  <si>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</si>
  <si>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</si>
  <si>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</si>
  <si>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</si>
  <si>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</si>
  <si>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</si>
  <si>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</si>
  <si>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</si>
  <si>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</si>
  <si>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</si>
  <si>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</si>
  <si>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</si>
  <si>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</si>
  <si>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</si>
  <si>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</si>
  <si>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</si>
  <si>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</si>
  <si>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</si>
  <si>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</si>
  <si>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</si>
  <si>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</si>
  <si>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</si>
  <si>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</si>
  <si>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</si>
  <si>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</si>
  <si>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</si>
  <si>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</si>
  <si>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</si>
  <si>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</si>
  <si>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</si>
  <si>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</si>
  <si>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</si>
  <si>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</si>
  <si>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</si>
  <si>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</si>
  <si>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</si>
  <si>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</si>
  <si>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</si>
  <si>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</si>
  <si>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</si>
  <si>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</si>
  <si>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</si>
  <si>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</si>
  <si>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</si>
  <si>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</si>
  <si>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</si>
  <si>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</si>
  <si>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</si>
  <si>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</si>
  <si>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</si>
  <si>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</si>
  <si>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</si>
  <si>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</si>
  <si>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</si>
  <si>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</si>
  <si>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</si>
  <si>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</si>
  <si>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</si>
  <si>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</si>
  <si>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</si>
  <si>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</si>
  <si>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</si>
  <si>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</si>
  <si>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</si>
  <si>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</si>
  <si>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</si>
  <si>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</si>
  <si>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</si>
  <si>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</si>
  <si>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</si>
  <si>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</si>
  <si>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</si>
  <si>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</si>
  <si>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</si>
  <si>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</si>
  <si>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</si>
  <si>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</si>
  <si>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</si>
  <si>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</si>
  <si>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</si>
  <si>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</si>
  <si>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</si>
  <si>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</si>
  <si>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</si>
  <si>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</si>
  <si>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</si>
  <si>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</si>
  <si>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</si>
  <si>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</si>
  <si>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</si>
  <si>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</si>
  <si>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</si>
  <si>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</si>
  <si>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</si>
  <si>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</si>
  <si>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</si>
  <si>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</si>
  <si>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</si>
  <si>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</si>
  <si>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</si>
  <si>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</si>
  <si>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</si>
  <si>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</si>
  <si>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</si>
  <si>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</si>
  <si>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</si>
  <si>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</si>
  <si>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</si>
  <si>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</si>
  <si>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</si>
  <si>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</si>
  <si>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</si>
  <si>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</si>
  <si>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</si>
  <si>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</si>
  <si>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</si>
  <si>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</si>
  <si>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</si>
  <si>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</si>
  <si>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</si>
  <si>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</si>
  <si>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</si>
  <si>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</si>
  <si>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</si>
  <si>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</si>
  <si>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</si>
  <si>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</si>
  <si>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</si>
  <si>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</si>
  <si>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</si>
  <si>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</si>
  <si>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</si>
  <si>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</si>
  <si>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</si>
  <si>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</si>
  <si>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</si>
  <si>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</si>
  <si>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</si>
  <si>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</si>
  <si>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</si>
  <si>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</si>
  <si>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</si>
  <si>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</si>
  <si>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</si>
  <si>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</si>
  <si>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</si>
  <si>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</si>
  <si>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</si>
  <si>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</si>
  <si>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</si>
  <si>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</si>
  <si>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</si>
  <si>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</si>
  <si>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</si>
  <si>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</si>
  <si>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</si>
  <si>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</si>
  <si>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</si>
  <si>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</si>
  <si>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</si>
  <si>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</si>
  <si>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</si>
  <si>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</si>
  <si>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</si>
  <si>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</si>
  <si>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</si>
  <si>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</si>
  <si>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</si>
  <si>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</si>
  <si>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</si>
  <si>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</si>
  <si>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</si>
  <si>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</si>
  <si>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</si>
  <si>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</si>
  <si>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</si>
  <si>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</si>
  <si>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</si>
  <si>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</si>
  <si>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</si>
  <si>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</si>
  <si>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</si>
  <si>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</si>
  <si>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</si>
  <si>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</si>
  <si>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</si>
  <si>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</si>
  <si>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</si>
  <si>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</si>
  <si>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</si>
  <si>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</si>
  <si>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</si>
  <si>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</si>
  <si>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</si>
  <si>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</si>
  <si>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</si>
  <si>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</si>
  <si>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</si>
  <si>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</si>
  <si>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</si>
  <si>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</si>
  <si>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</si>
  <si>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</si>
  <si>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</si>
  <si>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</si>
  <si>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</si>
  <si>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</si>
  <si>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</si>
  <si>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</si>
  <si>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</si>
  <si>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</si>
  <si>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</si>
  <si>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</si>
  <si>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</si>
  <si>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</si>
  <si>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</si>
  <si>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</si>
  <si>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</si>
  <si>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</si>
  <si>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</si>
  <si>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</si>
  <si>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</si>
  <si>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</si>
  <si>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</si>
  <si>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</si>
  <si>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</si>
  <si>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</si>
  <si>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</si>
  <si>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</si>
  <si>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</si>
  <si>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</si>
  <si>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</si>
  <si>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</si>
  <si>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</si>
  <si>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</si>
  <si>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</si>
  <si>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</si>
  <si>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</si>
  <si>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</si>
  <si>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</si>
  <si>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</si>
  <si>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</si>
  <si>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</si>
  <si>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</si>
  <si>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</si>
  <si>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</si>
  <si>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</si>
  <si>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</si>
  <si>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</si>
  <si>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</si>
  <si>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</si>
  <si>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</si>
  <si>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</si>
  <si>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</si>
  <si>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</si>
  <si>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</si>
  <si>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</si>
  <si>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</si>
  <si>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</si>
  <si>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</si>
  <si>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</si>
  <si>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</si>
  <si>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</si>
  <si>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</si>
  <si>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</si>
  <si>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</si>
  <si>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</si>
  <si>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</si>
  <si>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</si>
  <si>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</si>
  <si>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</si>
  <si>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</si>
  <si>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</si>
  <si>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</si>
  <si>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</si>
  <si>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</si>
  <si>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</si>
  <si>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</si>
  <si>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</si>
  <si>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</si>
  <si>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</si>
  <si>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</si>
  <si>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</si>
  <si>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</si>
  <si>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</si>
  <si>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</si>
  <si>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</si>
  <si>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</si>
  <si>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</si>
  <si>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</si>
  <si>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</si>
  <si>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</si>
  <si>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</si>
  <si>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</si>
  <si>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</si>
  <si>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</si>
  <si>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</si>
  <si>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</si>
  <si>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</si>
  <si>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</si>
  <si>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</si>
  <si>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</si>
  <si>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</si>
  <si>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</si>
  <si>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</si>
  <si>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</si>
  <si>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</si>
  <si>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</si>
  <si>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</si>
  <si>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</si>
  <si>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</si>
  <si>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</si>
  <si>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</si>
  <si>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</si>
  <si>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</si>
  <si>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</si>
  <si>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</si>
  <si>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</si>
  <si>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</si>
  <si>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</si>
  <si>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</si>
  <si>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</si>
  <si>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</si>
  <si>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</si>
  <si>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</si>
  <si>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</si>
  <si>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</si>
  <si>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</si>
  <si>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</si>
  <si>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</si>
  <si>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</si>
  <si>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</si>
  <si>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</si>
  <si>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</si>
  <si>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</si>
  <si>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</si>
  <si>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</si>
  <si>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</si>
  <si>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</si>
  <si>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</si>
  <si>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</si>
  <si>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</si>
  <si>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</si>
  <si>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</si>
  <si>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</si>
  <si>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</si>
  <si>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</si>
  <si>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</si>
  <si>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</si>
  <si>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</si>
  <si>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</si>
  <si>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</si>
  <si>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</si>
  <si>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</si>
  <si>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</si>
  <si>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</si>
  <si>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</si>
  <si>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</si>
  <si>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</si>
  <si>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</si>
  <si>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</si>
  <si>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</si>
  <si>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</si>
  <si>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</si>
  <si>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</si>
  <si>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</si>
  <si>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</si>
  <si>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</si>
  <si>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</si>
  <si>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</si>
  <si>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</si>
  <si>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</si>
  <si>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</si>
  <si>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</si>
  <si>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</si>
  <si>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</si>
  <si>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</si>
  <si>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</si>
  <si>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</si>
  <si>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</si>
  <si>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</si>
  <si>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</si>
  <si>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</si>
  <si>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</si>
  <si>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</si>
  <si>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</si>
  <si>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</si>
  <si>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</si>
  <si>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</si>
  <si>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</si>
  <si>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</si>
  <si>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</si>
  <si>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</si>
  <si>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</si>
  <si>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</si>
  <si>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</si>
  <si>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</si>
  <si>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</si>
  <si>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</si>
  <si>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</si>
  <si>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</si>
  <si>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</si>
  <si>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</si>
  <si>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</si>
  <si>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</si>
  <si>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</si>
  <si>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</si>
  <si>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</si>
  <si>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</si>
  <si>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</si>
  <si>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</si>
  <si>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</si>
  <si>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</si>
  <si>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</si>
  <si>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</si>
  <si>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</si>
  <si>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</si>
  <si>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</si>
  <si>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</si>
  <si>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</si>
  <si>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</si>
  <si>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</si>
  <si>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</si>
  <si>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</si>
  <si>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</si>
  <si>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</si>
  <si>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</si>
  <si>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</si>
  <si>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</si>
  <si>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</si>
  <si>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</si>
  <si>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</si>
  <si>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</si>
  <si>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</si>
  <si>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</si>
  <si>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</si>
  <si>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</si>
  <si>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</si>
  <si>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</si>
  <si>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</si>
  <si>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</si>
  <si>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</si>
  <si>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</si>
  <si>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</si>
  <si>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</si>
  <si>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</si>
  <si>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</si>
  <si>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</si>
  <si>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</si>
  <si>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</si>
  <si>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</si>
  <si>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</si>
  <si>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</si>
  <si>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</si>
  <si>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</si>
  <si>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</si>
  <si>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</si>
  <si>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</si>
  <si>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</si>
  <si>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</si>
  <si>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</si>
  <si>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</si>
  <si>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</si>
  <si>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</si>
  <si>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</si>
  <si>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</si>
  <si>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</si>
  <si>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</si>
  <si>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</si>
  <si>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</si>
  <si>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</si>
  <si>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</si>
  <si>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</si>
  <si>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</si>
  <si>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</si>
  <si>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</si>
  <si>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</si>
  <si>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</si>
  <si>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</si>
  <si>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</si>
  <si>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</si>
  <si>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</si>
  <si>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</si>
  <si>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</si>
  <si>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</si>
  <si>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</si>
  <si>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</si>
  <si>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</si>
  <si>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</si>
  <si>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</si>
  <si>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</si>
  <si>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</si>
  <si>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</si>
  <si>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</si>
  <si>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</si>
  <si>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</si>
  <si>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</si>
  <si>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</si>
  <si>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</si>
  <si>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</si>
  <si>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</si>
  <si>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</si>
  <si>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</si>
  <si>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</si>
  <si>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</si>
  <si>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</si>
  <si>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</si>
  <si>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</si>
  <si>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</si>
  <si>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</si>
  <si>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</si>
  <si>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</si>
  <si>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</si>
  <si>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</si>
  <si>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</si>
  <si>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</si>
  <si>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</si>
  <si>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</si>
  <si>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</si>
  <si>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</si>
  <si>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</si>
  <si>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</si>
  <si>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</si>
  <si>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</si>
  <si>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</si>
  <si>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</si>
  <si>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</si>
  <si>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</si>
  <si>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</si>
  <si>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</si>
  <si>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</si>
  <si>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</si>
  <si>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</si>
  <si>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</si>
  <si>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</si>
  <si>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</si>
  <si>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</si>
  <si>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</si>
  <si>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</si>
  <si>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</si>
  <si>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</si>
  <si>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</si>
  <si>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</si>
  <si>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</si>
  <si>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</si>
  <si>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</si>
  <si>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</si>
  <si>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</si>
  <si>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</si>
  <si>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</si>
  <si>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</si>
  <si>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</si>
  <si>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</si>
  <si>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</si>
  <si>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</si>
  <si>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</si>
  <si>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</si>
  <si>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</si>
  <si>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</si>
  <si>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</si>
  <si>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</si>
  <si>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</si>
  <si>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</si>
  <si>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</si>
  <si>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</si>
  <si>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</si>
  <si>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</si>
  <si>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</si>
  <si>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</si>
  <si>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</si>
  <si>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</si>
  <si>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</si>
  <si>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</si>
  <si>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</si>
  <si>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</si>
  <si>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</si>
  <si>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</si>
  <si>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</si>
  <si>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</si>
  <si>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</si>
  <si>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</si>
  <si>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</si>
  <si>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</si>
  <si>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</si>
  <si>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</si>
  <si>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</si>
  <si>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</si>
  <si>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</si>
  <si>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</si>
  <si>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</si>
  <si>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</si>
  <si>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</si>
  <si>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</si>
  <si>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</si>
  <si>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</si>
  <si>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</si>
  <si>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</si>
  <si>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</si>
  <si>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</si>
  <si>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</si>
  <si>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</si>
  <si>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</si>
  <si>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</si>
  <si>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</si>
  <si>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</si>
  <si>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</si>
  <si>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</si>
  <si>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</si>
  <si>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</si>
  <si>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</si>
  <si>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</si>
  <si>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</si>
  <si>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</si>
  <si>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</si>
  <si>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</si>
  <si>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</si>
  <si>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</si>
  <si>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</si>
  <si>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</si>
  <si>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</si>
  <si>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</si>
  <si>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</si>
  <si>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</si>
  <si>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</si>
  <si>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</si>
  <si>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</si>
  <si>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</si>
  <si>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</si>
  <si>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</si>
  <si>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</si>
  <si>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</si>
  <si>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</si>
  <si>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</si>
  <si>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</si>
  <si>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</si>
  <si>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</si>
  <si>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</si>
  <si>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</si>
  <si>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</si>
  <si>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</si>
  <si>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</si>
  <si>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</si>
  <si>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</si>
  <si>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</si>
  <si>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</si>
  <si>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</si>
  <si>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</si>
  <si>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</si>
  <si>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</si>
  <si>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</si>
  <si>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</si>
  <si>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</si>
  <si>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</si>
  <si>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</si>
  <si>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</si>
  <si>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</si>
  <si>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</si>
  <si>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</si>
  <si>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</si>
  <si>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</si>
  <si>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</si>
  <si>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</si>
  <si>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</si>
  <si>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</si>
  <si>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</si>
  <si>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</si>
  <si>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</si>
  <si>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</si>
  <si>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</si>
  <si>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</si>
  <si>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</si>
  <si>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</si>
  <si>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</si>
  <si>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</si>
  <si>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</si>
  <si>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</si>
  <si>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</si>
  <si>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</si>
  <si>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</si>
  <si>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</si>
  <si>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</si>
  <si>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</si>
  <si>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</si>
  <si>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</si>
  <si>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</si>
  <si>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</si>
  <si>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</si>
  <si>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</si>
  <si>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</si>
  <si>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</si>
  <si>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</si>
  <si>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</si>
  <si>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</si>
  <si>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</si>
  <si>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</si>
  <si>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</si>
  <si>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</si>
  <si>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</si>
  <si>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</si>
  <si>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</si>
  <si>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</si>
  <si>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</si>
  <si>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</si>
  <si>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</si>
  <si>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</si>
  <si>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</si>
  <si>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</si>
  <si>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</si>
  <si>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</si>
  <si>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</si>
  <si>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</si>
  <si>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</si>
  <si>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</si>
  <si>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</si>
  <si>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</si>
  <si>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</si>
  <si>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</si>
  <si>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</si>
  <si>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</si>
  <si>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</si>
  <si>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</si>
  <si>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</si>
  <si>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</si>
  <si>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</si>
  <si>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</si>
  <si>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</si>
  <si>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</si>
  <si>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</si>
  <si>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</si>
  <si>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</si>
  <si>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</si>
  <si>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</si>
  <si>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</si>
  <si>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</si>
  <si>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</si>
  <si>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</si>
  <si>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</si>
  <si>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</si>
  <si>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</si>
  <si>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</si>
  <si>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</si>
  <si>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</si>
  <si>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</si>
  <si>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</si>
  <si>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</si>
  <si>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</si>
  <si>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</si>
  <si>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</si>
  <si>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</si>
  <si>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</si>
  <si>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</si>
  <si>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</si>
  <si>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</si>
  <si>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</si>
  <si>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</si>
  <si>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</si>
  <si>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</si>
  <si>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</si>
  <si>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</si>
  <si>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</si>
  <si>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</si>
  <si>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</si>
  <si>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</si>
  <si>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</si>
  <si>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</si>
  <si>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</si>
  <si>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</si>
  <si>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</si>
  <si>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</si>
  <si>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</si>
  <si>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</si>
  <si>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</si>
  <si>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</si>
  <si>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</si>
  <si>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</si>
  <si>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</si>
  <si>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</si>
  <si>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</si>
  <si>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</si>
  <si>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</si>
  <si>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</si>
  <si>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</si>
  <si>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</si>
  <si>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</si>
  <si>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</si>
  <si>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</si>
  <si>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</si>
  <si>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</si>
  <si>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</si>
  <si>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</si>
  <si>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</si>
  <si>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</si>
  <si>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</si>
  <si>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</si>
  <si>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</si>
  <si>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</si>
  <si>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</si>
  <si>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</si>
  <si>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</si>
  <si>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</si>
  <si>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</si>
  <si>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</si>
  <si>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</si>
  <si>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</si>
  <si>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</si>
  <si>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</si>
  <si>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</si>
  <si>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</si>
  <si>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</si>
  <si>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</si>
  <si>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</si>
  <si>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</si>
  <si>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</si>
  <si>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</si>
  <si>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</si>
  <si>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</si>
  <si>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</si>
  <si>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</si>
  <si>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</si>
  <si>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</si>
  <si>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</si>
  <si>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</si>
  <si>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</si>
  <si>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</si>
  <si>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</si>
  <si>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</si>
  <si>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</si>
  <si>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</si>
  <si>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</si>
  <si>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</si>
  <si>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</si>
  <si>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</si>
  <si>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</si>
  <si>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</si>
  <si>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</si>
  <si>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</si>
  <si>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</si>
  <si>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</si>
  <si>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</si>
  <si>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</si>
  <si>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</si>
  <si>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</si>
  <si>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</si>
  <si>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</si>
  <si>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</si>
  <si>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</si>
  <si>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</si>
  <si>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</si>
  <si>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</si>
  <si>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</si>
  <si>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</si>
  <si>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</si>
  <si>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</si>
  <si>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</si>
  <si>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</si>
  <si>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</si>
  <si>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</si>
  <si>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</si>
  <si>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</si>
  <si>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</si>
  <si>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</si>
  <si>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</si>
  <si>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</si>
  <si>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</si>
  <si>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</si>
  <si>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</si>
  <si>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</si>
  <si>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</si>
  <si>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</si>
  <si>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</si>
  <si>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</si>
  <si>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</si>
  <si>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</si>
  <si>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</si>
  <si>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</si>
  <si>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</si>
  <si>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</si>
  <si>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</si>
  <si>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</si>
  <si>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</si>
  <si>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</si>
  <si>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</si>
  <si>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</si>
  <si>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</si>
  <si>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</si>
  <si>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</si>
  <si>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</si>
  <si>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</si>
  <si>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</si>
  <si>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</si>
  <si>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</si>
  <si>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</si>
  <si>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</si>
  <si>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</si>
  <si>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</si>
  <si>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</si>
  <si>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</si>
  <si>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</si>
  <si>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</si>
  <si>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</si>
  <si>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</si>
  <si>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</si>
  <si>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</si>
  <si>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</si>
  <si>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</si>
  <si>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</si>
  <si>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</si>
  <si>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</si>
  <si>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</si>
  <si>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</si>
  <si>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</si>
  <si>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</si>
  <si>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</si>
  <si>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</si>
  <si>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</si>
  <si>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</si>
  <si>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</si>
  <si>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</si>
  <si>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</si>
  <si>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</si>
  <si>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</si>
  <si>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</si>
  <si>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</si>
  <si>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</si>
  <si>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</si>
  <si>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</si>
  <si>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</si>
  <si>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</si>
  <si>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</si>
  <si>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</si>
  <si>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</si>
  <si>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</si>
  <si>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</si>
  <si>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</si>
  <si>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</si>
  <si>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</si>
  <si>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</si>
  <si>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</si>
  <si>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</si>
  <si>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</si>
  <si>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</si>
  <si>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</si>
  <si>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</si>
  <si>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</si>
  <si>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</si>
  <si>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</si>
  <si>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</si>
  <si>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</si>
  <si>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</si>
  <si>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</si>
  <si>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</si>
  <si>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</si>
  <si>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</si>
  <si>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</si>
  <si>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</si>
  <si>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</si>
  <si>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</si>
  <si>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</si>
  <si>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</si>
  <si>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</si>
  <si>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</si>
  <si>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</si>
  <si>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</si>
  <si>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</si>
  <si>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</si>
  <si>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</si>
  <si>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</si>
  <si>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</si>
  <si>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</si>
  <si>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</si>
  <si>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</si>
  <si>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</si>
  <si>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</si>
  <si>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</si>
  <si>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</si>
  <si>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</si>
  <si>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</si>
  <si>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</si>
  <si>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</si>
  <si>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</si>
  <si>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</si>
  <si>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</si>
  <si>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</si>
  <si>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</si>
  <si>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</si>
  <si>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</si>
  <si>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</si>
  <si>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</si>
  <si>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</si>
  <si>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</si>
  <si>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</si>
  <si>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</si>
  <si>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</si>
  <si>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</si>
  <si>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</si>
  <si>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</si>
  <si>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</si>
  <si>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</si>
  <si>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</si>
  <si>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</si>
  <si>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</si>
  <si>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</si>
  <si>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</si>
  <si>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</si>
  <si>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</si>
  <si>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</si>
  <si>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</si>
  <si>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</si>
  <si>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</si>
  <si>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</si>
  <si>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</si>
  <si>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</si>
  <si>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</si>
  <si>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</si>
  <si>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</si>
  <si>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</si>
  <si>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</si>
  <si>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</si>
  <si>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</si>
  <si>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</si>
  <si>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</si>
  <si>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</si>
  <si>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</si>
  <si>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</si>
  <si>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</si>
  <si>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</si>
  <si>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</si>
  <si>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</si>
  <si>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</si>
  <si>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</si>
  <si>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</si>
  <si>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</si>
  <si>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</si>
  <si>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</si>
  <si>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</si>
  <si>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</si>
  <si>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</si>
  <si>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</si>
  <si>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</si>
  <si>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</si>
  <si>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</si>
  <si>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</si>
  <si>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</si>
  <si>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</si>
  <si>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</si>
  <si>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</si>
  <si>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</si>
  <si>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</si>
  <si>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</si>
  <si>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</si>
  <si>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</si>
  <si>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</si>
  <si>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</si>
  <si>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</si>
  <si>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</si>
  <si>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</si>
  <si>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</si>
  <si>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</si>
  <si>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</si>
  <si>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</si>
  <si>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</si>
  <si>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</si>
  <si>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</si>
  <si>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</si>
  <si>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</si>
  <si>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</si>
  <si>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</si>
  <si>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</si>
  <si>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</si>
  <si>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</si>
  <si>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</si>
  <si>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</si>
  <si>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</si>
  <si>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</si>
  <si>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</si>
  <si>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</si>
  <si>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</si>
  <si>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</si>
  <si>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</si>
  <si>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</si>
  <si>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</si>
  <si>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</si>
  <si>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</si>
  <si>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</si>
  <si>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</si>
  <si>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</si>
  <si>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</si>
  <si>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</si>
  <si>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</si>
  <si>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</si>
  <si>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</si>
  <si>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</si>
  <si>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</si>
  <si>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</si>
  <si>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</si>
  <si>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</si>
  <si>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</si>
  <si>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</si>
  <si>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</si>
  <si>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</si>
  <si>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</si>
  <si>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</si>
  <si>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</si>
  <si>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</si>
  <si>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</si>
  <si>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</si>
  <si>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</si>
  <si>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</si>
  <si>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</si>
  <si>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</si>
  <si>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</si>
  <si>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</si>
  <si>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</si>
  <si>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</si>
  <si>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</si>
  <si>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</si>
  <si>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</si>
  <si>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</si>
  <si>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</si>
  <si>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</si>
  <si>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</si>
  <si>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</si>
  <si>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</si>
  <si>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</si>
  <si>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</si>
  <si>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</si>
  <si>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</si>
  <si>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</si>
  <si>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</si>
  <si>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</si>
  <si>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</si>
  <si>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</si>
  <si>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</si>
  <si>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</si>
  <si>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</si>
  <si>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</si>
  <si>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</si>
  <si>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</si>
  <si>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</si>
  <si>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</si>
  <si>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</si>
  <si>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</si>
  <si>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</si>
  <si>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</si>
  <si>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</si>
  <si>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</si>
  <si>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</si>
  <si>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</si>
  <si>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</si>
  <si>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</si>
  <si>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</si>
  <si>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</si>
  <si>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</si>
  <si>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</si>
  <si>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</si>
  <si>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</si>
  <si>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</si>
  <si>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</si>
  <si>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</si>
  <si>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</si>
  <si>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</si>
  <si>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</si>
  <si>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</si>
  <si>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</si>
  <si>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</si>
  <si>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</si>
  <si>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</si>
  <si>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</si>
  <si>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</si>
  <si>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</si>
  <si>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</si>
  <si>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</si>
  <si>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</si>
  <si>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</si>
  <si>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</si>
  <si>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</si>
  <si>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</si>
  <si>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</si>
  <si>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</si>
  <si>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</si>
  <si>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</si>
  <si>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</si>
  <si>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</si>
  <si>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</si>
  <si>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</si>
  <si>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</si>
  <si>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</si>
  <si>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</si>
  <si>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</si>
  <si>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</si>
  <si>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</si>
  <si>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</si>
  <si>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</si>
  <si>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</si>
  <si>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</si>
  <si>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</si>
  <si>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</si>
  <si>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</si>
  <si>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</si>
  <si>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</si>
  <si>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</si>
  <si>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</si>
  <si>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</si>
  <si>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</si>
  <si>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</si>
  <si>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</si>
  <si>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</si>
  <si>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</si>
  <si>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</si>
  <si>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</si>
  <si>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</si>
  <si>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</si>
  <si>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</si>
  <si>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</si>
  <si>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</si>
  <si>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</si>
  <si>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</si>
  <si>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</si>
  <si>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</si>
  <si>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</si>
  <si>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</si>
  <si>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</si>
  <si>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</si>
  <si>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</si>
  <si>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</si>
  <si>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</si>
  <si>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</si>
  <si>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</si>
  <si>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</si>
  <si>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</si>
  <si>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</si>
  <si>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</si>
  <si>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</si>
  <si>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</si>
  <si>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</si>
  <si>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</si>
  <si>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</si>
  <si>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</si>
  <si>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</si>
  <si>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</si>
  <si>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</si>
  <si>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</si>
  <si>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</si>
  <si>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</si>
  <si>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</si>
  <si>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</si>
  <si>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</si>
  <si>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</si>
  <si>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</si>
  <si>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</si>
  <si>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</si>
  <si>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</si>
  <si>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</si>
  <si>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</si>
  <si>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</si>
  <si>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</si>
  <si>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</si>
  <si>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</si>
  <si>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</si>
  <si>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</si>
  <si>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</si>
  <si>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</si>
  <si>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</si>
  <si>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</si>
  <si>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</si>
  <si>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</si>
  <si>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</si>
  <si>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</si>
  <si>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</si>
  <si>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</si>
  <si>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</si>
  <si>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</si>
  <si>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</si>
  <si>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</si>
  <si>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</si>
  <si>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</si>
  <si>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</si>
  <si>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</si>
  <si>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</si>
  <si>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</si>
  <si>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</si>
  <si>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</si>
  <si>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</si>
  <si>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</si>
  <si>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</si>
  <si>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</si>
  <si>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</si>
  <si>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</si>
  <si>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</si>
  <si>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</si>
  <si>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</si>
  <si>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</si>
  <si>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</si>
  <si>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</si>
  <si>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</si>
  <si>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</si>
  <si>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</si>
  <si>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</si>
  <si>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</si>
  <si>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</si>
  <si>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</si>
  <si>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</si>
  <si>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</si>
  <si>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</si>
  <si>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</si>
  <si>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</si>
  <si>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</si>
  <si>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</si>
  <si>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</si>
  <si>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</si>
  <si>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</si>
  <si>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</si>
  <si>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</si>
  <si>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</si>
  <si>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</si>
  <si>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</si>
  <si>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</si>
  <si>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</si>
  <si>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</si>
  <si>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</si>
  <si>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</si>
  <si>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</si>
  <si>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</si>
  <si>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</si>
  <si>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</si>
  <si>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</si>
  <si>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</si>
  <si>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</si>
  <si>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</si>
  <si>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</si>
  <si>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</si>
  <si>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</si>
  <si>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</si>
  <si>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</si>
  <si>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</si>
  <si>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</si>
  <si>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</si>
  <si>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</si>
  <si>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</si>
  <si>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</si>
  <si>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</si>
  <si>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</si>
  <si>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</si>
  <si>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</si>
  <si>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</si>
  <si>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</si>
  <si>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</si>
  <si>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</si>
  <si>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</si>
  <si>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</si>
  <si>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</si>
  <si>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</si>
  <si>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</si>
  <si>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</si>
  <si>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</si>
  <si>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</si>
  <si>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</si>
  <si>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</si>
  <si>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</si>
  <si>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</si>
  <si>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</si>
  <si>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</si>
  <si>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</si>
  <si>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</si>
  <si>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</si>
  <si>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</si>
  <si>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</si>
  <si>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</si>
  <si>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</si>
  <si>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</si>
  <si>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</si>
  <si>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</si>
  <si>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</si>
  <si>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</si>
  <si>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</si>
  <si>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</si>
  <si>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</si>
  <si>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</si>
  <si>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</si>
  <si>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</si>
  <si>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</si>
  <si>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</si>
  <si>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</si>
  <si>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</si>
  <si>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</si>
  <si>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</si>
  <si>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</si>
  <si>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</si>
  <si>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</si>
  <si>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</si>
  <si>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</si>
  <si>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</si>
  <si>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</si>
  <si>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</si>
  <si>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</si>
  <si>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</si>
  <si>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</si>
  <si>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</si>
  <si>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</si>
  <si>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</si>
  <si>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</si>
  <si>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</si>
  <si>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</si>
  <si>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</si>
  <si>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</si>
  <si>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</si>
  <si>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</si>
  <si>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</si>
  <si>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</si>
  <si>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</si>
  <si>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</si>
  <si>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</si>
  <si>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</si>
  <si>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</si>
  <si>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</si>
  <si>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</si>
  <si>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</si>
  <si>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</si>
  <si>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</si>
  <si>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</si>
  <si>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</si>
  <si>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</si>
  <si>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</si>
  <si>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</si>
  <si>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</si>
  <si>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</si>
  <si>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</si>
  <si>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</si>
  <si>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</si>
  <si>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</si>
  <si>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</si>
  <si>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</si>
  <si>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</si>
  <si>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</si>
  <si>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</si>
  <si>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</si>
  <si>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</si>
  <si>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</si>
  <si>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</si>
  <si>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</si>
  <si>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</si>
  <si>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</si>
  <si>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</si>
  <si>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</si>
  <si>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</si>
  <si>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</si>
  <si>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</si>
  <si>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</si>
  <si>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</si>
  <si>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</si>
  <si>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</si>
  <si>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</si>
  <si>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</si>
  <si>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</si>
  <si>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</si>
  <si>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</si>
  <si>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</si>
  <si>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</si>
  <si>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</si>
  <si>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</si>
  <si>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</si>
  <si>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</si>
  <si>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</si>
  <si>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</si>
  <si>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</si>
  <si>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</si>
  <si>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</si>
  <si>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</si>
  <si>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</si>
  <si>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</si>
  <si>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</si>
  <si>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</si>
  <si>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</si>
  <si>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</si>
  <si>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</si>
  <si>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</si>
  <si>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</si>
  <si>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</si>
  <si>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</si>
  <si>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</si>
  <si>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</si>
  <si>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</si>
  <si>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</si>
  <si>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</si>
  <si>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</si>
  <si>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</si>
  <si>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</si>
  <si>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</si>
  <si>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</si>
  <si>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</si>
  <si>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</si>
  <si>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</si>
  <si>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</si>
  <si>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</si>
  <si>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</si>
  <si>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</si>
  <si>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</si>
  <si>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</si>
  <si>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</si>
  <si>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</si>
  <si>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</si>
  <si>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</si>
  <si>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</si>
  <si>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</si>
  <si>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</si>
  <si>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</si>
  <si>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</si>
  <si>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</si>
  <si>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</si>
  <si>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</si>
  <si>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</si>
  <si>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</si>
  <si>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</si>
  <si>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</si>
  <si>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</si>
  <si>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</si>
  <si>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</si>
  <si>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</si>
  <si>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</si>
  <si>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</si>
  <si>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</si>
  <si>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</si>
  <si>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</si>
  <si>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</si>
  <si>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</si>
  <si>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</si>
  <si>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</si>
  <si>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</si>
  <si>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</si>
  <si>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</si>
  <si>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</si>
  <si>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</si>
  <si>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</si>
  <si>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</si>
  <si>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</si>
  <si>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</si>
  <si>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</si>
  <si>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</si>
  <si>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</si>
  <si>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</si>
  <si>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</si>
  <si>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</si>
  <si>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</si>
  <si>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</si>
  <si>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</si>
  <si>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</si>
  <si>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</si>
  <si>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</si>
  <si>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</si>
  <si>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</si>
  <si>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</si>
  <si>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</si>
  <si>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</si>
  <si>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</si>
  <si>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</si>
  <si>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</si>
  <si>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</si>
  <si>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</si>
  <si>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</si>
  <si>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</si>
  <si>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</si>
  <si>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</si>
  <si>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</si>
  <si>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</si>
  <si>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</si>
  <si>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</si>
  <si>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</si>
  <si>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</si>
  <si>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</si>
  <si>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</si>
  <si>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</si>
  <si>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</si>
  <si>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</si>
  <si>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</si>
  <si>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</si>
  <si>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</si>
  <si>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</si>
  <si>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</si>
  <si>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</si>
  <si>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</si>
  <si>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</si>
  <si>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</si>
  <si>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</si>
  <si>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</si>
  <si>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</si>
  <si>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</si>
  <si>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</si>
  <si>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</si>
  <si>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</si>
  <si>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</si>
  <si>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</si>
  <si>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</si>
  <si>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</si>
  <si>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</si>
  <si>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</si>
  <si>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</si>
  <si>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</si>
  <si>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</si>
  <si>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</si>
  <si>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</si>
  <si>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</si>
  <si>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</si>
  <si>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</si>
  <si>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</si>
  <si>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</si>
  <si>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</si>
  <si>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</si>
  <si>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</si>
  <si>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</si>
  <si>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</si>
  <si>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</si>
  <si>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</si>
  <si>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</si>
  <si>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</si>
  <si>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</si>
  <si>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</si>
  <si>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</si>
  <si>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</si>
  <si>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</si>
  <si>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</si>
  <si>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</si>
  <si>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</si>
  <si>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</si>
  <si>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</si>
  <si>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</si>
  <si>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</si>
  <si>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</si>
  <si>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</si>
  <si>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</si>
  <si>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</si>
  <si>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</si>
  <si>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</si>
  <si>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</si>
  <si>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</si>
  <si>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</si>
  <si>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</si>
  <si>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</si>
  <si>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</si>
  <si>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</si>
  <si>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</si>
  <si>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</si>
  <si>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</si>
  <si>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</si>
  <si>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</si>
  <si>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</si>
  <si>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</si>
  <si>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</si>
  <si>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</si>
  <si>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</si>
  <si>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</si>
  <si>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</si>
  <si>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</si>
  <si>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</si>
  <si>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</si>
  <si>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</si>
  <si>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</si>
  <si>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</si>
  <si>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</si>
  <si>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</si>
  <si>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</si>
  <si>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</si>
  <si>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</si>
  <si>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</si>
  <si>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</si>
  <si>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</si>
  <si>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</si>
  <si>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</si>
  <si>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</si>
  <si>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</si>
  <si>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</si>
  <si>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</si>
  <si>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</si>
  <si>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</si>
  <si>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</si>
  <si>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</si>
  <si>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</si>
  <si>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</si>
  <si>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</si>
  <si>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</si>
  <si>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</si>
  <si>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</si>
  <si>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</si>
  <si>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</si>
  <si>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</si>
  <si>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</si>
  <si>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</si>
  <si>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</si>
  <si>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</si>
  <si>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</si>
  <si>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</si>
  <si>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</si>
  <si>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</si>
  <si>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</si>
  <si>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</si>
  <si>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</si>
  <si>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</si>
  <si>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</si>
  <si>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</si>
  <si>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</si>
  <si>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</si>
  <si>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</si>
  <si>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</si>
  <si>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</si>
  <si>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</si>
  <si>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</si>
  <si>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</si>
  <si>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</si>
  <si>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</si>
  <si>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</si>
  <si>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</si>
  <si>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</si>
  <si>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</si>
  <si>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</si>
  <si>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</si>
  <si>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</si>
  <si>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</si>
  <si>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</si>
  <si>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</si>
  <si>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</si>
  <si>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</si>
  <si>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</si>
  <si>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</si>
  <si>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</si>
  <si>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</si>
  <si>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</si>
  <si>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</si>
  <si>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</si>
  <si>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</si>
  <si>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</si>
  <si>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</si>
  <si>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</si>
  <si>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</si>
  <si>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</si>
  <si>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</si>
  <si>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</si>
  <si>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</si>
  <si>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</si>
  <si>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</si>
  <si>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</si>
  <si>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</si>
  <si>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</si>
  <si>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</si>
  <si>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</si>
  <si>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</si>
  <si>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</si>
  <si>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</si>
  <si>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</si>
  <si>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</si>
  <si>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</si>
  <si>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</si>
  <si>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</si>
  <si>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</si>
  <si>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</si>
  <si>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</si>
  <si>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</si>
  <si>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</si>
  <si>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</si>
  <si>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</si>
  <si>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</si>
  <si>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</si>
  <si>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</si>
  <si>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</si>
  <si>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</si>
  <si>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</si>
  <si>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</si>
  <si>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</si>
  <si>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</si>
  <si>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</si>
  <si>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</si>
  <si>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</si>
  <si>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</si>
  <si>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</si>
  <si>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</si>
  <si>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</si>
  <si>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</si>
  <si>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</si>
  <si>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</si>
  <si>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</si>
  <si>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</si>
  <si>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</si>
  <si>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</si>
  <si>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</si>
  <si>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</si>
  <si>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</si>
  <si>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</si>
  <si>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</si>
  <si>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</si>
  <si>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</si>
  <si>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</si>
  <si>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</si>
  <si>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</si>
  <si>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</si>
  <si>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</si>
  <si>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</si>
  <si>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</si>
  <si>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</si>
  <si>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</si>
  <si>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</si>
  <si>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</si>
  <si>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</si>
  <si>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</si>
  <si>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</si>
  <si>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</si>
  <si>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</si>
  <si>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</si>
  <si>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</si>
  <si>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</si>
  <si>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</si>
  <si>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</si>
  <si>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</si>
  <si>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</si>
  <si>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</si>
  <si>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</si>
  <si>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</si>
  <si>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</si>
  <si>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</si>
  <si>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</si>
  <si>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</si>
  <si>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</si>
  <si>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</si>
  <si>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</si>
  <si>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</si>
  <si>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</si>
  <si>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</si>
  <si>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</si>
  <si>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</si>
  <si>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</si>
  <si>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</si>
  <si>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</si>
  <si>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</si>
  <si>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</si>
  <si>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</si>
  <si>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</si>
  <si>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</si>
  <si>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</si>
  <si>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</si>
  <si>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</si>
  <si>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</si>
  <si>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</si>
  <si>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</si>
  <si>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</si>
  <si>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</si>
  <si>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</si>
  <si>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</si>
  <si>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</si>
  <si>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</si>
  <si>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</si>
  <si>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</si>
  <si>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</si>
  <si>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</si>
  <si>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</si>
  <si>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</si>
  <si>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</si>
  <si>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</si>
  <si>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</si>
  <si>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</si>
  <si>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</si>
  <si>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</si>
  <si>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</si>
  <si>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</si>
  <si>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</si>
  <si>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</si>
  <si>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</si>
  <si>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</si>
  <si>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</si>
  <si>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</si>
  <si>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</si>
  <si>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</si>
  <si>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</si>
  <si>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</si>
  <si>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</si>
  <si>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</si>
  <si>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</si>
  <si>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</si>
  <si>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</si>
  <si>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</si>
  <si>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</si>
  <si>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</si>
  <si>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</si>
  <si>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</si>
  <si>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</si>
  <si>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</si>
  <si>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</si>
  <si>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</si>
  <si>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</si>
  <si>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</si>
  <si>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</si>
  <si>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</si>
  <si>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</si>
  <si>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</si>
  <si>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</si>
  <si>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</si>
  <si>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</si>
  <si>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</si>
  <si>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</si>
  <si>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</si>
  <si>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</si>
  <si>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</si>
  <si>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</si>
  <si>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</si>
  <si>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</si>
  <si>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</si>
  <si>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</si>
  <si>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</si>
  <si>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</si>
  <si>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</si>
  <si>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</si>
  <si>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</si>
  <si>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</si>
  <si>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</si>
  <si>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</si>
  <si>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</si>
  <si>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</si>
  <si>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</si>
  <si>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</si>
  <si>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</si>
  <si>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</si>
  <si>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</si>
  <si>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</si>
  <si>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</si>
  <si>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</si>
  <si>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</si>
  <si>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</si>
  <si>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</si>
  <si>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</si>
  <si>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</si>
  <si>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</si>
  <si>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</si>
  <si>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</si>
  <si>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</si>
  <si>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</si>
  <si>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</si>
  <si>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</si>
  <si>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</si>
  <si>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</si>
  <si>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</si>
  <si>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</si>
  <si>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</si>
  <si>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</si>
  <si>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</si>
  <si>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</si>
  <si>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</si>
  <si>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</si>
  <si>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</si>
  <si>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</si>
  <si>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</si>
  <si>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</si>
  <si>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</si>
  <si>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</si>
  <si>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</si>
  <si>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</si>
  <si>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</si>
  <si>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</si>
  <si>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</si>
  <si>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</si>
  <si>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</si>
  <si>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</si>
  <si>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</si>
  <si>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</si>
  <si>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</si>
  <si>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</si>
  <si>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</si>
  <si>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</si>
  <si>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</si>
  <si>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</si>
  <si>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</si>
  <si>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</si>
  <si>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</si>
  <si>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</si>
  <si>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</si>
  <si>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</si>
  <si>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</si>
  <si>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</si>
  <si>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</si>
  <si>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</si>
  <si>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</si>
  <si>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</si>
  <si>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</si>
  <si>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</si>
  <si>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</si>
  <si>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</si>
  <si>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</si>
  <si>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</si>
  <si>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</si>
  <si>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</si>
  <si>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</si>
  <si>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</si>
  <si>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</si>
  <si>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</si>
  <si>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</si>
  <si>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</si>
  <si>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</si>
  <si>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</si>
  <si>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</si>
  <si>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</si>
  <si>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</si>
  <si>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</si>
  <si>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</si>
  <si>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</si>
  <si>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</si>
  <si>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</si>
  <si>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</si>
  <si>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</si>
  <si>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</si>
  <si>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</si>
  <si>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</si>
  <si>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</si>
  <si>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</si>
  <si>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</si>
  <si>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</si>
  <si>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</si>
  <si>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</si>
  <si>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</si>
  <si>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</si>
  <si>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</si>
  <si>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</si>
  <si>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</si>
  <si>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</si>
  <si>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</si>
  <si>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</si>
  <si>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</si>
  <si>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</si>
  <si>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</si>
  <si>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</si>
  <si>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</si>
  <si>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</si>
  <si>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</si>
  <si>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</si>
  <si>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</si>
  <si>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</si>
  <si>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</si>
  <si>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</si>
  <si>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</si>
  <si>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</si>
  <si>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</si>
  <si>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</si>
  <si>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</si>
  <si>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</si>
  <si>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</si>
  <si>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</si>
  <si>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</si>
  <si>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</si>
  <si>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</si>
  <si>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</si>
  <si>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</si>
  <si>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</si>
  <si>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</si>
  <si>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</si>
  <si>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</si>
  <si>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</si>
  <si>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</si>
  <si>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</si>
  <si>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</si>
  <si>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</si>
  <si>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</si>
  <si>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</si>
  <si>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</si>
  <si>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</si>
  <si>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</si>
  <si>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</si>
  <si>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</si>
  <si>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</si>
  <si>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</si>
  <si>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</si>
  <si>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</si>
  <si>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</si>
  <si>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</si>
  <si>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</si>
  <si>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</si>
  <si>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</si>
  <si>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</si>
  <si>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</si>
  <si>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</si>
  <si>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</si>
  <si>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</si>
  <si>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</si>
  <si>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</si>
  <si>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</si>
  <si>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</si>
  <si>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</si>
  <si>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</si>
  <si>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</si>
  <si>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</si>
  <si>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</si>
  <si>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</si>
  <si>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</si>
  <si>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</si>
  <si>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</si>
  <si>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</si>
  <si>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</si>
  <si>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</si>
  <si>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</si>
  <si>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</si>
  <si>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</si>
  <si>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</si>
  <si>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</si>
  <si>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</si>
  <si>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</si>
  <si>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</si>
  <si>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</si>
  <si>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</si>
  <si>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</si>
  <si>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</si>
  <si>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</si>
  <si>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</si>
  <si>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</si>
  <si>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</si>
  <si>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</si>
  <si>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</si>
  <si>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</si>
  <si>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</si>
  <si>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</si>
  <si>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</si>
  <si>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</si>
  <si>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</si>
  <si>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</si>
  <si>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</si>
  <si>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</si>
  <si>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</si>
  <si>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</si>
  <si>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</si>
  <si>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</si>
  <si>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</si>
  <si>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</si>
  <si>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</si>
  <si>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</si>
  <si>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</si>
  <si>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</si>
  <si>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</si>
  <si>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</si>
  <si>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</si>
  <si>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</si>
  <si>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</si>
  <si>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</si>
  <si>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</si>
  <si>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</si>
  <si>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</si>
  <si>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</si>
  <si>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</si>
  <si>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</si>
  <si>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</si>
  <si>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</si>
  <si>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</si>
  <si>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</si>
  <si>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</si>
  <si>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</si>
  <si>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</si>
  <si>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</si>
  <si>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</si>
  <si>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</si>
  <si>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</si>
  <si>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</si>
  <si>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</si>
  <si>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</si>
  <si>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</si>
  <si>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</si>
  <si>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</si>
  <si>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</si>
  <si>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</si>
  <si>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</si>
  <si>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</si>
  <si>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</si>
  <si>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</si>
  <si>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</si>
  <si>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</si>
  <si>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</si>
  <si>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</si>
  <si>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</si>
  <si>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</si>
  <si>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</si>
  <si>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</si>
  <si>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</si>
  <si>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</si>
  <si>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</si>
  <si>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</si>
  <si>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</si>
  <si>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</si>
  <si>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</si>
  <si>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</si>
  <si>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</si>
  <si>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</si>
  <si>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</si>
  <si>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</si>
  <si>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</si>
  <si>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</si>
  <si>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</si>
  <si>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</si>
  <si>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</si>
  <si>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</si>
  <si>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</si>
  <si>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</si>
  <si>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</si>
  <si>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</si>
  <si>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</si>
  <si>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</si>
  <si>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</si>
  <si>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</si>
  <si>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</si>
  <si>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</si>
  <si>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</si>
  <si>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</si>
  <si>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</si>
  <si>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</si>
  <si>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</si>
  <si>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</si>
  <si>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</si>
  <si>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</si>
  <si>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</si>
  <si>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</si>
  <si>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</si>
  <si>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</si>
  <si>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</si>
  <si>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</si>
  <si>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</si>
  <si>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</si>
  <si>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</si>
  <si>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</si>
  <si>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</si>
  <si>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</si>
  <si>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</si>
  <si>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</si>
  <si>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</si>
  <si>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</si>
  <si>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</si>
  <si>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</si>
  <si>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</si>
  <si>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</si>
  <si>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</si>
  <si>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</si>
  <si>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</si>
  <si>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</si>
  <si>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</si>
  <si>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</si>
  <si>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</si>
  <si>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</si>
  <si>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</si>
  <si>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</si>
  <si>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</si>
  <si>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</si>
  <si>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</si>
  <si>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</si>
  <si>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</si>
  <si>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</si>
  <si>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</si>
  <si>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</si>
  <si>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</si>
  <si>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</si>
  <si>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</si>
  <si>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</si>
  <si>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</si>
  <si>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</si>
  <si>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</si>
  <si>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</si>
  <si>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</si>
  <si>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</si>
  <si>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</si>
  <si>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</si>
  <si>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</si>
  <si>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</si>
  <si>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</si>
  <si>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</si>
  <si>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</si>
  <si>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</si>
  <si>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</si>
  <si>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</si>
  <si>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</si>
  <si>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</si>
  <si>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</si>
  <si>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</si>
  <si>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</si>
  <si>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</si>
  <si>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</si>
  <si>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</si>
  <si>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</si>
  <si>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</si>
  <si>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</si>
  <si>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</si>
  <si>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</si>
  <si>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</si>
  <si>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</si>
  <si>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</si>
  <si>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</si>
  <si>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</si>
  <si>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</si>
  <si>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</si>
  <si>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</si>
  <si>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</si>
  <si>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</si>
  <si>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</si>
  <si>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</si>
  <si>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</si>
  <si>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</si>
  <si>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</si>
  <si>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</si>
  <si>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</si>
  <si>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</si>
  <si>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</si>
  <si>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</si>
  <si>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</si>
  <si>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</si>
  <si>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</si>
  <si>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</si>
  <si>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</si>
  <si>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</si>
  <si>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</si>
  <si>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</si>
  <si>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</si>
  <si>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</si>
  <si>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</si>
  <si>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</si>
  <si>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</si>
  <si>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</si>
  <si>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</si>
  <si>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</si>
  <si>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</si>
  <si>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</si>
  <si>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</si>
  <si>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</si>
  <si>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</si>
  <si>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</si>
  <si>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</si>
  <si>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</si>
  <si>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</si>
  <si>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</si>
  <si>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</si>
  <si>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</si>
  <si>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</si>
  <si>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</si>
  <si>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</si>
  <si>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</si>
  <si>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</si>
  <si>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</si>
  <si>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</si>
  <si>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</si>
  <si>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</si>
  <si>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</si>
  <si>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</si>
  <si>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</si>
  <si>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</si>
  <si>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</si>
  <si>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</si>
  <si>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</si>
  <si>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</si>
  <si>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</si>
  <si>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</si>
  <si>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</si>
  <si>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</si>
  <si>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</si>
  <si>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</si>
  <si>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</si>
  <si>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</si>
  <si>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</si>
  <si>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</si>
  <si>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</si>
  <si>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</si>
  <si>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</si>
  <si>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</si>
  <si>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</si>
  <si>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</si>
  <si>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</si>
  <si>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</si>
  <si>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</si>
  <si>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</si>
  <si>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</si>
  <si>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</si>
  <si>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</si>
  <si>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</si>
  <si>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</si>
  <si>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</si>
  <si>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</si>
  <si>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</si>
  <si>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</si>
  <si>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</si>
  <si>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</si>
  <si>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</si>
  <si>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</si>
  <si>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</si>
  <si>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</si>
  <si>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</si>
  <si>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</si>
  <si>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</si>
  <si>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</si>
  <si>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</si>
  <si>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</si>
  <si>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</si>
  <si>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</si>
  <si>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</si>
  <si>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</si>
  <si>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</si>
  <si>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</si>
  <si>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</si>
  <si>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</si>
  <si>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</si>
  <si>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</si>
  <si>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</si>
  <si>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</si>
  <si>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</si>
  <si>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</si>
  <si>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</si>
  <si>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</si>
  <si>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</si>
  <si>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</si>
  <si>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</si>
  <si>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</si>
  <si>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</si>
  <si>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</si>
  <si>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</si>
  <si>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</si>
  <si>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</si>
  <si>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</si>
  <si>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</si>
  <si>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</si>
  <si>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</si>
  <si>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</si>
  <si>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</si>
  <si>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</si>
  <si>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</si>
  <si>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</si>
  <si>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</si>
  <si>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</si>
  <si>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</si>
  <si>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</si>
  <si>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</si>
  <si>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</si>
  <si>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</si>
  <si>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</si>
  <si>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</si>
  <si>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</si>
  <si>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</si>
  <si>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</si>
  <si>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</si>
  <si>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</si>
  <si>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</si>
  <si>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</si>
  <si>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</si>
  <si>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</si>
  <si>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</si>
  <si>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</si>
  <si>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</si>
  <si>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</si>
  <si>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</si>
  <si>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</si>
  <si>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</si>
  <si>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</si>
  <si>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</si>
  <si>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</si>
  <si>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</si>
  <si>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</si>
  <si>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</si>
  <si>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</si>
  <si>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</si>
  <si>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</si>
  <si>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</si>
  <si>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</si>
  <si>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</si>
  <si>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</si>
  <si>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</si>
  <si>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</si>
  <si>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</si>
  <si>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</si>
  <si>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</si>
  <si>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</si>
  <si>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</si>
  <si>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</si>
  <si>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</si>
  <si>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</si>
  <si>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</si>
  <si>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</si>
  <si>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</si>
  <si>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</si>
  <si>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</si>
  <si>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</si>
  <si>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</si>
  <si>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</si>
  <si>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</si>
  <si>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</si>
  <si>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</si>
  <si>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</si>
  <si>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</si>
  <si>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</si>
  <si>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</si>
  <si>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</si>
  <si>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</si>
  <si>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</si>
  <si>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</si>
  <si>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</si>
  <si>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</si>
  <si>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</si>
  <si>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</si>
  <si>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</si>
  <si>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</si>
  <si>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</si>
  <si>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</si>
  <si>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</si>
  <si>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</si>
  <si>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</si>
  <si>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</si>
  <si>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</si>
  <si>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</si>
  <si>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</si>
  <si>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</si>
  <si>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</si>
  <si>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</si>
  <si>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</si>
  <si>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</si>
  <si>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</si>
  <si>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</si>
  <si>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</si>
  <si>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</si>
  <si>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</si>
  <si>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</si>
  <si>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</si>
  <si>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</si>
  <si>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</si>
  <si>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</si>
  <si>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</si>
  <si>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</si>
  <si>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</si>
  <si>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</si>
  <si>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</si>
  <si>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</si>
  <si>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</si>
  <si>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</si>
  <si>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</si>
  <si>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</si>
  <si>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</si>
  <si>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</si>
  <si>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</si>
  <si>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</si>
  <si>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</si>
  <si>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</si>
  <si>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</si>
  <si>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</si>
  <si>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</si>
  <si>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</si>
  <si>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</si>
  <si>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</si>
  <si>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</si>
  <si>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</si>
  <si>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</si>
  <si>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</si>
  <si>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</si>
  <si>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</si>
  <si>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</si>
  <si>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</si>
  <si>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</si>
  <si>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</si>
  <si>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</si>
  <si>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</si>
  <si>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</si>
  <si>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</si>
  <si>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</si>
  <si>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</si>
  <si>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</si>
  <si>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</si>
  <si>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</si>
  <si>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</si>
  <si>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</si>
  <si>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</si>
  <si>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</si>
  <si>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</si>
  <si>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</si>
  <si>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</si>
  <si>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</si>
  <si>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</si>
  <si>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</si>
  <si>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</si>
  <si>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</si>
  <si>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</si>
  <si>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</si>
  <si>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</si>
  <si>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</si>
  <si>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</si>
  <si>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</si>
  <si>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</si>
  <si>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</si>
  <si>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</si>
  <si>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</si>
  <si>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</si>
  <si>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</si>
  <si>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</si>
  <si>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</si>
  <si>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</si>
  <si>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</si>
  <si>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</si>
  <si>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</si>
  <si>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</si>
  <si>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</si>
  <si>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</si>
  <si>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</si>
  <si>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</si>
  <si>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</si>
  <si>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</si>
  <si>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</si>
  <si>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</si>
  <si>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</si>
  <si>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</si>
  <si>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</si>
  <si>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</si>
  <si>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</si>
  <si>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</si>
  <si>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</si>
  <si>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</si>
  <si>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</si>
  <si>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</si>
  <si>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</si>
  <si>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</si>
  <si>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</si>
  <si>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</si>
  <si>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</si>
  <si>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</si>
  <si>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</si>
  <si>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</si>
  <si>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</si>
  <si>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</si>
  <si>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</si>
  <si>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</si>
  <si>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</si>
  <si>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</si>
  <si>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</si>
  <si>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</si>
  <si>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</si>
  <si>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</si>
  <si>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</si>
  <si>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</si>
  <si>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</si>
  <si>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</si>
  <si>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</si>
  <si>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</si>
  <si>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</si>
  <si>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</si>
  <si>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</si>
  <si>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</si>
  <si>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</si>
  <si>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</si>
  <si>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</si>
  <si>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</si>
  <si>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</si>
  <si>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</si>
  <si>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</si>
  <si>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</si>
  <si>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</si>
  <si>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</si>
  <si>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</si>
  <si>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</si>
  <si>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</si>
  <si>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</si>
  <si>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</si>
  <si>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</si>
  <si>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</si>
  <si>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</si>
  <si>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</si>
  <si>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</si>
  <si>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</si>
  <si>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</si>
  <si>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</si>
  <si>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</si>
  <si>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</si>
  <si>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</si>
  <si>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</si>
  <si>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</si>
  <si>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</si>
  <si>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</si>
  <si>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</si>
  <si>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</si>
  <si>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</si>
  <si>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</si>
  <si>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</si>
  <si>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</si>
  <si>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</si>
  <si>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</si>
  <si>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</si>
  <si>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</si>
  <si>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</si>
  <si>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</si>
  <si>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</si>
  <si>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</si>
  <si>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</si>
  <si>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</si>
  <si>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</si>
  <si>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</si>
  <si>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</si>
  <si>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</si>
  <si>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</si>
  <si>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</si>
  <si>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</si>
  <si>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</si>
  <si>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</si>
  <si>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</si>
  <si>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</si>
  <si>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</si>
  <si>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</si>
  <si>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</si>
  <si>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</si>
  <si>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</si>
  <si>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</si>
  <si>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</si>
  <si>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</si>
  <si>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</si>
  <si>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</si>
  <si>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</si>
  <si>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</si>
  <si>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</si>
  <si>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</si>
  <si>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</si>
  <si>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</si>
  <si>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</si>
  <si>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</si>
  <si>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</si>
  <si>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</si>
  <si>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</si>
  <si>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</si>
  <si>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</si>
  <si>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</si>
  <si>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</si>
  <si>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</si>
  <si>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</si>
  <si>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</si>
  <si>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</si>
  <si>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</si>
  <si>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</si>
  <si>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</si>
  <si>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</si>
  <si>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</si>
  <si>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</si>
  <si>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</si>
  <si>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</si>
  <si>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</si>
  <si>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</si>
  <si>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</si>
  <si>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</si>
  <si>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</si>
  <si>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</si>
  <si>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</si>
  <si>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</si>
  <si>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</si>
  <si>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</si>
  <si>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</si>
  <si>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</si>
  <si>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</si>
  <si>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</si>
  <si>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</si>
  <si>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</si>
  <si>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</si>
  <si>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</si>
  <si>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</si>
  <si>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</si>
  <si>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</si>
  <si>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</si>
  <si>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</si>
  <si>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</si>
  <si>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</si>
  <si>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</si>
  <si>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</si>
  <si>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</si>
  <si>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</si>
  <si>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</si>
  <si>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</si>
  <si>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</si>
  <si>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</si>
  <si>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</si>
  <si>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</si>
  <si>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</si>
  <si>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</si>
  <si>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</si>
  <si>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</si>
  <si>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</si>
  <si>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</si>
  <si>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</si>
  <si>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</si>
  <si>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</si>
  <si>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</si>
  <si>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</si>
  <si>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</si>
  <si>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</si>
  <si>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</si>
  <si>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</si>
  <si>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</si>
  <si>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</si>
  <si>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</si>
  <si>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</si>
  <si>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</si>
  <si>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</si>
  <si>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</si>
  <si>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</si>
  <si>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</si>
  <si>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</si>
  <si>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</si>
  <si>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</si>
  <si>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</si>
  <si>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</si>
  <si>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</si>
  <si>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</si>
  <si>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</si>
  <si>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</si>
  <si>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</si>
  <si>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</si>
  <si>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</si>
  <si>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</si>
  <si>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</si>
  <si>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</si>
  <si>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</si>
  <si>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</si>
  <si>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</si>
  <si>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</si>
  <si>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</si>
  <si>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</si>
  <si>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</si>
  <si>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</si>
  <si>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</si>
  <si>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</si>
  <si>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</si>
  <si>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</si>
  <si>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</si>
  <si>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</si>
  <si>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</si>
  <si>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</si>
  <si>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</si>
  <si>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</si>
  <si>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</si>
  <si>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</si>
  <si>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</si>
  <si>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</si>
  <si>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</si>
  <si>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</si>
  <si>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</si>
  <si>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</si>
  <si>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</si>
  <si>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</si>
  <si>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</si>
  <si>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</si>
  <si>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</si>
  <si>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</si>
  <si>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</si>
  <si>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</si>
  <si>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</si>
  <si>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</si>
  <si>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</si>
  <si>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</si>
  <si>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</si>
  <si>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</si>
  <si>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</si>
  <si>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</si>
  <si>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</si>
  <si>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</si>
  <si>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</si>
  <si>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</si>
  <si>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</si>
  <si>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</si>
  <si>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</si>
  <si>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</si>
  <si>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</si>
  <si>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</si>
  <si>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</si>
  <si>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</si>
  <si>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</si>
  <si>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</si>
  <si>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</si>
  <si>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</si>
  <si>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</si>
  <si>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</si>
  <si>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</si>
  <si>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</si>
  <si>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</si>
  <si>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</si>
  <si>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</si>
  <si>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</si>
  <si>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</si>
  <si>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</si>
  <si>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</si>
  <si>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</si>
  <si>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</si>
  <si>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</si>
  <si>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</si>
  <si>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</si>
  <si>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</si>
  <si>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</si>
  <si>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</si>
  <si>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</si>
  <si>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</si>
  <si>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</si>
  <si>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</si>
  <si>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</si>
  <si>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</si>
  <si>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</si>
  <si>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</si>
  <si>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</si>
  <si>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</si>
  <si>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</si>
  <si>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</si>
  <si>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</si>
  <si>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</si>
  <si>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</si>
  <si>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</si>
  <si>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</si>
  <si>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</si>
  <si>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</si>
  <si>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</si>
  <si>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</si>
  <si>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</si>
  <si>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</si>
  <si>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</si>
  <si>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</si>
  <si>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</si>
  <si>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</si>
  <si>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</si>
  <si>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</si>
  <si>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</si>
  <si>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</si>
  <si>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</si>
  <si>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</si>
  <si>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</si>
  <si>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</si>
  <si>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</si>
  <si>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</si>
  <si>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</si>
  <si>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</si>
  <si>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</si>
  <si>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</si>
  <si>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</si>
  <si>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</si>
  <si>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</si>
  <si>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</si>
  <si>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</si>
  <si>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</si>
  <si>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</si>
  <si>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</si>
  <si>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</si>
  <si>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</si>
  <si>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</si>
  <si>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</si>
  <si>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</si>
  <si>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</si>
  <si>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</si>
  <si>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</si>
  <si>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</si>
  <si>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</si>
  <si>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</si>
  <si>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</si>
  <si>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</si>
  <si>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</si>
  <si>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</si>
  <si>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</si>
  <si>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</si>
  <si>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</si>
  <si>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</si>
  <si>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</si>
  <si>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</si>
  <si>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</si>
  <si>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</si>
  <si>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</si>
  <si>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</si>
  <si>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</si>
  <si>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</si>
  <si>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</si>
  <si>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</si>
  <si>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</si>
  <si>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</si>
  <si>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</si>
  <si>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</si>
  <si>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</si>
  <si>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</si>
  <si>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</si>
  <si>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</si>
  <si>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</si>
  <si>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</si>
  <si>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</si>
  <si>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</si>
  <si>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</si>
  <si>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</si>
  <si>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</si>
  <si>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</si>
  <si>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</si>
  <si>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</si>
  <si>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</si>
  <si>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</si>
  <si>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</si>
  <si>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</si>
  <si>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</si>
  <si>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</si>
  <si>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</si>
  <si>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</si>
  <si>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</si>
  <si>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</si>
  <si>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</si>
  <si>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</si>
  <si>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</si>
  <si>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</si>
  <si>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</si>
  <si>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</si>
  <si>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</si>
  <si>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</si>
  <si>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</si>
  <si>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</si>
  <si>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</si>
  <si>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</si>
  <si>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</si>
  <si>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</si>
  <si>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</si>
  <si>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</si>
  <si>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</si>
  <si>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</si>
  <si>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</si>
  <si>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</si>
  <si>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</si>
  <si>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</si>
  <si>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</si>
  <si>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</si>
  <si>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</si>
  <si>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</si>
  <si>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</si>
  <si>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</si>
  <si>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</si>
  <si>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</si>
  <si>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</si>
  <si>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</si>
  <si>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</si>
  <si>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</si>
  <si>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</si>
  <si>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</si>
  <si>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</si>
  <si>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</si>
  <si>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</si>
  <si>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</si>
  <si>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</si>
  <si>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</si>
  <si>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</si>
  <si>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</si>
  <si>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</si>
  <si>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</si>
  <si>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</si>
  <si>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</si>
  <si>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</si>
  <si>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</si>
  <si>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</si>
  <si>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</si>
  <si>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</si>
  <si>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</si>
  <si>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</si>
  <si>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</si>
  <si>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</si>
  <si>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</si>
  <si>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</si>
  <si>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</si>
  <si>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</si>
  <si>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</si>
  <si>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</si>
  <si>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</si>
  <si>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</si>
  <si>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</si>
  <si>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</si>
  <si>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</si>
  <si>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</si>
  <si>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</si>
  <si>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</si>
  <si>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</si>
  <si>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</si>
  <si>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</si>
  <si>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</si>
  <si>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</si>
  <si>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</si>
  <si>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</si>
  <si>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</si>
  <si>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</si>
  <si>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</si>
  <si>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</si>
  <si>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</si>
  <si>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</si>
  <si>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</si>
  <si>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</si>
  <si>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</si>
  <si>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</si>
  <si>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</si>
  <si>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</si>
  <si>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</si>
  <si>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</si>
  <si>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</si>
  <si>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</si>
  <si>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</si>
  <si>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</si>
  <si>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</si>
  <si>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</si>
  <si>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</si>
  <si>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</si>
  <si>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</si>
  <si>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</si>
  <si>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</si>
  <si>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</si>
  <si>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</si>
  <si>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</si>
  <si>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</si>
  <si>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</si>
  <si>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</si>
  <si>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</si>
  <si>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</si>
  <si>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</si>
  <si>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</si>
  <si>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</si>
  <si>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</si>
  <si>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</si>
  <si>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</si>
  <si>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</si>
  <si>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</si>
  <si>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</si>
  <si>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</si>
  <si>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</si>
  <si>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</si>
  <si>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</si>
  <si>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</si>
  <si>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</si>
  <si>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</si>
  <si>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</si>
  <si>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</si>
  <si>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</si>
  <si>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</si>
  <si>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</si>
  <si>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</si>
  <si>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</si>
  <si>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</si>
  <si>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</si>
  <si>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</si>
  <si>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</si>
  <si>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</si>
  <si>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</si>
  <si>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</si>
  <si>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</si>
  <si>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</si>
  <si>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</si>
  <si>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</si>
  <si>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</si>
  <si>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</si>
  <si>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</si>
  <si>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</si>
  <si>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</si>
  <si>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</si>
  <si>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</si>
  <si>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</si>
  <si>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</si>
  <si>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</si>
  <si>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</si>
  <si>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</si>
  <si>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</si>
  <si>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</si>
  <si>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</si>
  <si>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</si>
  <si>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</si>
  <si>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</si>
  <si>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</si>
  <si>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</si>
  <si>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</si>
  <si>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</si>
  <si>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</si>
  <si>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</si>
  <si>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</si>
  <si>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</si>
  <si>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</si>
  <si>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</si>
  <si>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</si>
  <si>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</si>
  <si>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</si>
  <si>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</si>
  <si>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</si>
  <si>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</si>
  <si>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</si>
  <si>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</si>
  <si>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</si>
  <si>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</si>
  <si>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</si>
  <si>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</si>
  <si>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</si>
  <si>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</si>
  <si>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</si>
  <si>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</si>
  <si>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</si>
  <si>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</si>
  <si>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</si>
  <si>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</si>
  <si>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</si>
  <si>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</si>
  <si>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</si>
  <si>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</si>
  <si>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</si>
  <si>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</si>
  <si>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</si>
  <si>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</si>
  <si>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</si>
  <si>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</si>
  <si>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</si>
  <si>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</si>
  <si>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</si>
  <si>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</si>
  <si>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</si>
  <si>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</si>
  <si>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</si>
  <si>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</si>
  <si>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</si>
  <si>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</si>
  <si>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</si>
  <si>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</si>
  <si>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</si>
  <si>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</si>
  <si>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</si>
  <si>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</si>
  <si>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</si>
  <si>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</si>
  <si>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</si>
  <si>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</si>
  <si>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</si>
  <si>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</si>
  <si>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</si>
  <si>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</si>
  <si>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</si>
  <si>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</si>
  <si>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</si>
  <si>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</si>
  <si>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</si>
  <si>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</si>
  <si>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</si>
  <si>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</si>
  <si>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</si>
  <si>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</si>
  <si>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</si>
  <si>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</si>
  <si>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</si>
  <si>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</si>
  <si>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</si>
  <si>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</si>
  <si>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</si>
  <si>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</si>
  <si>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</si>
  <si>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</si>
  <si>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</si>
  <si>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</si>
  <si>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</si>
  <si>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</si>
  <si>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</si>
  <si>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</si>
  <si>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</si>
  <si>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</si>
  <si>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</si>
  <si>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</si>
  <si>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</si>
  <si>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</si>
  <si>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</si>
  <si>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</si>
  <si>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</si>
  <si>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</si>
  <si>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</si>
  <si>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</si>
  <si>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</si>
  <si>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</si>
  <si>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</si>
  <si>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</si>
  <si>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</si>
  <si>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</si>
  <si>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</si>
  <si>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</si>
  <si>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</si>
  <si>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</si>
  <si>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</si>
  <si>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</si>
  <si>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</si>
  <si>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</si>
  <si>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</si>
  <si>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</si>
  <si>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</si>
  <si>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</si>
  <si>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</si>
  <si>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</si>
  <si>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</si>
  <si>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</si>
  <si>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</si>
  <si>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</si>
  <si>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</si>
  <si>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</si>
  <si>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</si>
  <si>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</si>
  <si>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</si>
  <si>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</si>
  <si>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</si>
  <si>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</si>
  <si>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</si>
  <si>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</si>
  <si>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</si>
  <si>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</si>
  <si>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</si>
  <si>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</si>
  <si>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</si>
  <si>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</si>
  <si>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</si>
  <si>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</si>
  <si>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</si>
  <si>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</si>
  <si>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</si>
  <si>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</si>
  <si>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</si>
  <si>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</si>
  <si>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</si>
  <si>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</si>
  <si>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</si>
  <si>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</si>
  <si>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</si>
  <si>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</si>
  <si>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</si>
  <si>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</si>
  <si>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</si>
  <si>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</si>
  <si>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</si>
  <si>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</si>
  <si>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</si>
  <si>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</si>
  <si>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</si>
  <si>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</si>
  <si>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</si>
  <si>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</si>
  <si>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</si>
  <si>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</si>
  <si>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</si>
  <si>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</si>
  <si>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</si>
  <si>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</si>
  <si>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</si>
  <si>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</si>
  <si>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</si>
  <si>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</si>
  <si>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</si>
  <si>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</si>
  <si>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</si>
  <si>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</si>
  <si>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</si>
  <si>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</si>
  <si>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</si>
  <si>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</si>
  <si>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</si>
  <si>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</si>
  <si>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</si>
  <si>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</si>
  <si>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</si>
  <si>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</si>
  <si>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</si>
  <si>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</si>
  <si>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</si>
  <si>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</si>
  <si>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</si>
  <si>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</si>
  <si>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</si>
  <si>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</si>
  <si>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</si>
  <si>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</si>
  <si>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</si>
  <si>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</si>
  <si>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</si>
  <si>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</si>
  <si>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</si>
  <si>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</si>
  <si>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</si>
  <si>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</si>
  <si>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</si>
  <si>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</si>
  <si>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</si>
  <si>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</si>
  <si>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</si>
  <si>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</si>
  <si>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</si>
  <si>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</si>
  <si>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</si>
  <si>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</si>
  <si>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</si>
  <si>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</si>
  <si>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</si>
  <si>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</si>
  <si>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</si>
  <si>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</si>
  <si>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</si>
  <si>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</si>
  <si>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</si>
  <si>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</si>
  <si>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</si>
  <si>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</si>
  <si>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</si>
  <si>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</si>
  <si>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</si>
  <si>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</si>
  <si>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</si>
  <si>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</si>
  <si>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</si>
  <si>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</si>
  <si>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</si>
  <si>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</si>
  <si>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</si>
  <si>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</si>
  <si>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</si>
  <si>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</si>
  <si>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</si>
  <si>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</si>
  <si>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</si>
  <si>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</si>
  <si>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</si>
  <si>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</si>
  <si>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</si>
  <si>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</si>
  <si>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</si>
  <si>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</si>
  <si>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</si>
  <si>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</si>
  <si>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</si>
  <si>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</si>
  <si>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</si>
  <si>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</si>
  <si>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</si>
  <si>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</si>
  <si>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</si>
  <si>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</si>
  <si>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</si>
  <si>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</si>
  <si>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</si>
  <si>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</si>
  <si>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</si>
  <si>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</si>
  <si>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</si>
  <si>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</si>
  <si>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</si>
  <si>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</si>
  <si>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</si>
  <si>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</si>
  <si>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</si>
  <si>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</si>
  <si>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</si>
  <si>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</si>
  <si>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</si>
  <si>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</si>
  <si>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</si>
  <si>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</si>
  <si>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</si>
  <si>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</si>
  <si>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</si>
  <si>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</si>
  <si>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</si>
  <si>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</si>
  <si>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</si>
  <si>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</si>
  <si>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</si>
  <si>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</si>
  <si>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</si>
  <si>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</si>
  <si>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</si>
  <si>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</si>
  <si>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</si>
  <si>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</si>
  <si>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</si>
  <si>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</si>
  <si>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</si>
  <si>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</si>
  <si>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</si>
  <si>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</si>
  <si>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</si>
  <si>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</si>
  <si>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</si>
  <si>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</si>
  <si>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</si>
  <si>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</si>
  <si>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</si>
  <si>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</si>
  <si>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</si>
  <si>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</si>
  <si>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</si>
  <si>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</si>
  <si>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</si>
  <si>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</si>
  <si>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</si>
  <si>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</si>
  <si>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</si>
  <si>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</si>
  <si>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</si>
  <si>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</si>
  <si>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</si>
  <si>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</si>
  <si>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</si>
  <si>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</si>
  <si>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</si>
  <si>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</si>
  <si>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</si>
  <si>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</si>
  <si>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</si>
  <si>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</si>
  <si>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</si>
  <si>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</si>
  <si>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</si>
  <si>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</si>
  <si>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</si>
  <si>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</si>
  <si>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</si>
  <si>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</si>
  <si>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</si>
  <si>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</si>
  <si>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</si>
  <si>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</si>
  <si>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</si>
  <si>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</si>
  <si>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</si>
  <si>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</si>
  <si>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</si>
  <si>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</si>
  <si>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</si>
  <si>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</si>
  <si>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</si>
  <si>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</si>
  <si>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</si>
  <si>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</si>
  <si>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</si>
  <si>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</si>
  <si>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</si>
  <si>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</si>
  <si>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</si>
  <si>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</si>
  <si>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</si>
  <si>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</si>
  <si>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</si>
  <si>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</si>
  <si>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</si>
  <si>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</si>
  <si>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</si>
  <si>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</si>
  <si>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</si>
  <si>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</si>
  <si>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</si>
  <si>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</si>
  <si>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</si>
  <si>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</si>
  <si>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</si>
  <si>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</si>
  <si>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</si>
  <si>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</si>
  <si>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</si>
  <si>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</si>
  <si>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</si>
  <si>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</si>
  <si>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</si>
  <si>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</si>
  <si>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</si>
  <si>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</si>
  <si>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</si>
  <si>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</si>
  <si>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</si>
  <si>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</si>
  <si>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</si>
  <si>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</si>
  <si>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</si>
  <si>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</si>
  <si>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</si>
  <si>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</si>
  <si>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</si>
  <si>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</si>
  <si>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</si>
  <si>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</si>
  <si>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</si>
  <si>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</si>
  <si>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</si>
  <si>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</si>
  <si>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</si>
  <si>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</si>
  <si>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</si>
  <si>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</si>
  <si>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</si>
  <si>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</si>
  <si>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</si>
  <si>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</si>
  <si>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</si>
  <si>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</si>
  <si>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</si>
  <si>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</si>
  <si>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</si>
  <si>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</si>
  <si>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</si>
  <si>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</si>
  <si>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</si>
  <si>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</si>
  <si>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</si>
  <si>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</si>
  <si>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</si>
  <si>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</si>
  <si>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</si>
  <si>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</si>
  <si>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</si>
  <si>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</si>
  <si>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</si>
  <si>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</si>
  <si>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</si>
  <si>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</si>
  <si>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</si>
  <si>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</si>
  <si>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</si>
  <si>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</si>
  <si>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</si>
  <si>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</si>
  <si>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</si>
  <si>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</si>
  <si>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</si>
  <si>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</si>
  <si>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</si>
  <si>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</si>
  <si>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</si>
  <si>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</si>
  <si>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</si>
  <si>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</si>
  <si>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</si>
  <si>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</si>
  <si>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</si>
  <si>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</si>
  <si>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</si>
  <si>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</si>
  <si>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</si>
  <si>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</si>
  <si>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</si>
  <si>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</si>
  <si>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</si>
  <si>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</si>
  <si>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</si>
  <si>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</si>
  <si>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</si>
  <si>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</si>
  <si>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</si>
  <si>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</si>
  <si>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</si>
  <si>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</si>
  <si>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</si>
  <si>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</si>
  <si>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</si>
  <si>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</si>
  <si>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</si>
  <si>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</si>
  <si>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</si>
  <si>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</si>
  <si>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</si>
  <si>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</si>
  <si>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</si>
  <si>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</si>
  <si>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</si>
  <si>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</si>
  <si>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</si>
  <si>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</si>
  <si>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</si>
  <si>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</si>
  <si>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</si>
  <si>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</si>
  <si>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</si>
  <si>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</si>
  <si>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</si>
  <si>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</si>
  <si>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</si>
  <si>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</si>
  <si>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</si>
  <si>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</si>
  <si>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</si>
  <si>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</si>
  <si>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</si>
  <si>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</si>
  <si>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</si>
  <si>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</si>
  <si>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</si>
  <si>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</si>
  <si>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</si>
  <si>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</si>
  <si>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</si>
  <si>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</si>
  <si>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</si>
  <si>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</si>
  <si>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</si>
  <si>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</si>
  <si>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</si>
  <si>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</si>
  <si>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</si>
  <si>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</si>
  <si>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</si>
  <si>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</si>
  <si>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</si>
  <si>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</si>
  <si>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</si>
  <si>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</si>
  <si>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</si>
  <si>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</si>
  <si>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</si>
  <si>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</si>
  <si>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</si>
  <si>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</si>
  <si>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</si>
  <si>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</si>
  <si>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</si>
  <si>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</si>
  <si>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</si>
  <si>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</si>
  <si>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</si>
  <si>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</si>
  <si>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</si>
  <si>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</si>
  <si>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</si>
  <si>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</si>
  <si>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</si>
  <si>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</si>
  <si>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</si>
  <si>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</si>
  <si>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</si>
  <si>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</si>
  <si>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</si>
  <si>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</si>
  <si>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</si>
  <si>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</si>
  <si>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</si>
  <si>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</si>
  <si>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</si>
  <si>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</si>
  <si>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</si>
  <si>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</si>
  <si>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</si>
  <si>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</si>
  <si>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</si>
  <si>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</si>
  <si>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</si>
  <si>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</si>
  <si>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</si>
  <si>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</si>
  <si>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</si>
  <si>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</si>
  <si>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</si>
  <si>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</si>
  <si>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</si>
  <si>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</si>
  <si>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</si>
  <si>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</si>
  <si>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</si>
  <si>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</si>
  <si>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</si>
  <si>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</si>
  <si>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</si>
  <si>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</si>
  <si>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</si>
  <si>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</si>
  <si>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</si>
  <si>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</si>
  <si>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</si>
  <si>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</si>
  <si>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</si>
  <si>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</si>
  <si>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</si>
  <si>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</si>
  <si>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</si>
  <si>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</si>
  <si>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</si>
  <si>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</si>
  <si>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</si>
  <si>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</si>
  <si>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</si>
  <si>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</si>
  <si>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</si>
  <si>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</si>
  <si>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</si>
  <si>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</si>
  <si>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</si>
  <si>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</si>
  <si>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</si>
  <si>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</si>
  <si>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</si>
  <si>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</si>
  <si>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</si>
  <si>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</si>
  <si>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</si>
  <si>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</si>
  <si>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</si>
  <si>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</si>
  <si>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</si>
  <si>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</si>
  <si>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</si>
  <si>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</si>
  <si>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</si>
  <si>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</si>
  <si>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</si>
  <si>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</si>
  <si>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</si>
  <si>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</si>
  <si>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</si>
  <si>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</si>
  <si>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</si>
  <si>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</si>
  <si>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</si>
  <si>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</si>
  <si>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</si>
  <si>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</si>
  <si>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</si>
  <si>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</si>
  <si>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</si>
  <si>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</si>
  <si>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</si>
  <si>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</si>
  <si>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</si>
  <si>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</si>
  <si>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</si>
  <si>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</si>
  <si>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</si>
  <si>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</si>
  <si>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</si>
  <si>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</si>
  <si>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</si>
  <si>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</si>
  <si>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</si>
  <si>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</si>
  <si>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</si>
  <si>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</si>
  <si>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</si>
  <si>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</si>
  <si>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</si>
  <si>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</si>
  <si>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</si>
  <si>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</si>
  <si>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</si>
  <si>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</si>
  <si>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</si>
  <si>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</si>
  <si>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</si>
  <si>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</si>
  <si>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</si>
  <si>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</si>
  <si>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</si>
  <si>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</si>
  <si>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</si>
  <si>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</si>
  <si>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</si>
  <si>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</si>
  <si>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</si>
  <si>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</si>
  <si>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</si>
  <si>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</si>
  <si>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</si>
  <si>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</si>
  <si>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</si>
  <si>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</si>
  <si>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</si>
  <si>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</si>
  <si>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</si>
  <si>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</si>
  <si>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</si>
  <si>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</si>
  <si>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</si>
  <si>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</si>
  <si>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</si>
  <si>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</si>
  <si>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</si>
  <si>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</si>
  <si>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</si>
  <si>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</si>
  <si>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</si>
  <si>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</si>
  <si>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</si>
  <si>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</si>
  <si>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</si>
  <si>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</si>
  <si>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</si>
  <si>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</si>
  <si>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</si>
  <si>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</si>
  <si>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</si>
  <si>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</si>
  <si>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</si>
  <si>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</si>
  <si>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</si>
  <si>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</si>
  <si>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</si>
  <si>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</si>
  <si>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</si>
  <si>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</si>
  <si>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</si>
  <si>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</si>
  <si>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</si>
  <si>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</si>
  <si>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</si>
  <si>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</si>
  <si>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</si>
  <si>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</si>
  <si>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</si>
  <si>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</si>
  <si>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</si>
  <si>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</si>
  <si>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</si>
  <si>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</si>
  <si>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</si>
  <si>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</si>
  <si>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</si>
  <si>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</si>
  <si>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</si>
  <si>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</si>
  <si>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</si>
  <si>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</si>
  <si>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</si>
  <si>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</si>
  <si>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</si>
  <si>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</si>
  <si>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</si>
  <si>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</si>
  <si>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</si>
  <si>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</si>
  <si>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</si>
  <si>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</si>
  <si>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</si>
  <si>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</si>
  <si>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</si>
  <si>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</si>
  <si>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</si>
  <si>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</si>
  <si>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</si>
  <si>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</si>
  <si>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</si>
  <si>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</si>
  <si>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</si>
  <si>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</si>
  <si>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</si>
  <si>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</si>
  <si>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</si>
  <si>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</si>
  <si>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</si>
  <si>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</si>
  <si>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</si>
  <si>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</si>
  <si>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</si>
  <si>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</si>
  <si>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</si>
  <si>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</si>
  <si>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</si>
  <si>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</si>
  <si>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</si>
  <si>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</si>
  <si>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</si>
  <si>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</si>
  <si>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</si>
  <si>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</si>
  <si>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</si>
  <si>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</si>
  <si>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</si>
  <si>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</si>
  <si>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</si>
  <si>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</si>
  <si>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</si>
  <si>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</si>
  <si>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</si>
  <si>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</si>
  <si>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</si>
  <si>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</si>
  <si>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</si>
  <si>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</si>
  <si>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</si>
  <si>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</si>
  <si>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</si>
  <si>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</si>
  <si>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</si>
  <si>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</si>
  <si>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</si>
  <si>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</si>
  <si>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</si>
  <si>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</si>
  <si>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</si>
  <si>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</si>
  <si>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</si>
  <si>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</si>
  <si>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</si>
  <si>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</si>
  <si>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</si>
  <si>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</si>
  <si>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</si>
  <si>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</si>
  <si>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</si>
  <si>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</si>
  <si>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</si>
  <si>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</si>
  <si>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</si>
  <si>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</si>
  <si>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</si>
  <si>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</si>
  <si>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</si>
  <si>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</si>
  <si>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</si>
  <si>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</si>
  <si>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</si>
  <si>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</si>
  <si>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</si>
  <si>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</si>
  <si>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</si>
  <si>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</si>
  <si>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</si>
  <si>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</si>
  <si>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</si>
  <si>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</si>
  <si>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</si>
  <si>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</si>
  <si>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</si>
  <si>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</si>
  <si>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</si>
  <si>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</si>
  <si>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</si>
  <si>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</si>
  <si>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</si>
  <si>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</si>
  <si>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</si>
  <si>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</si>
  <si>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</si>
  <si>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</si>
  <si>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</si>
  <si>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</si>
  <si>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</si>
  <si>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</si>
  <si>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</si>
  <si>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</si>
  <si>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</si>
  <si>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</si>
  <si>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</si>
  <si>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</si>
  <si>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</si>
  <si>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</si>
  <si>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</si>
  <si>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</si>
  <si>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</si>
  <si>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</si>
  <si>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</si>
  <si>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</si>
  <si>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</si>
  <si>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</si>
  <si>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</si>
  <si>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</si>
  <si>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</si>
  <si>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</si>
  <si>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</si>
  <si>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</si>
  <si>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</si>
  <si>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</si>
  <si>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</si>
  <si>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</si>
  <si>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</si>
  <si>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</si>
  <si>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</si>
  <si>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</si>
  <si>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</si>
  <si>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</si>
  <si>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</si>
  <si>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</si>
  <si>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</si>
  <si>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</si>
  <si>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</si>
  <si>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</si>
  <si>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</si>
  <si>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</si>
  <si>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</si>
  <si>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</si>
  <si>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</si>
  <si>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</si>
  <si>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</si>
  <si>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</si>
  <si>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</si>
  <si>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</si>
  <si>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</si>
  <si>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</si>
  <si>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</si>
  <si>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</si>
  <si>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</si>
  <si>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</si>
  <si>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</si>
  <si>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</si>
  <si>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</si>
  <si>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</si>
  <si>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</si>
  <si>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</si>
  <si>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</si>
  <si>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</si>
  <si>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</si>
  <si>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</si>
  <si>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</si>
  <si>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</si>
  <si>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</si>
  <si>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</si>
  <si>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</si>
  <si>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</si>
  <si>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</si>
  <si>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</si>
  <si>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</si>
  <si>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</si>
  <si>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</si>
  <si>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</si>
  <si>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</si>
  <si>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</si>
  <si>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</si>
  <si>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</si>
  <si>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</si>
  <si>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</si>
  <si>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</si>
  <si>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</si>
  <si>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</si>
  <si>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</si>
  <si>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</si>
  <si>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</si>
  <si>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</si>
  <si>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</si>
  <si>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</si>
  <si>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</si>
  <si>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</si>
  <si>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</si>
  <si>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</si>
  <si>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</si>
  <si>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</si>
  <si>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</si>
  <si>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</si>
  <si>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</si>
  <si>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</si>
  <si>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</si>
  <si>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</si>
  <si>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</si>
  <si>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</si>
  <si>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</si>
  <si>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</si>
  <si>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</si>
  <si>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</si>
  <si>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</si>
  <si>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</si>
  <si>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</si>
  <si>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</si>
  <si>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</si>
  <si>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</si>
  <si>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</si>
  <si>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</si>
  <si>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</si>
  <si>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</si>
  <si>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</si>
  <si>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</si>
  <si>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</si>
  <si>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</si>
  <si>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</si>
  <si>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</si>
  <si>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</si>
  <si>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</si>
  <si>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</si>
  <si>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</si>
  <si>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</si>
  <si>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</si>
  <si>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</si>
  <si>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</si>
  <si>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</si>
  <si>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</si>
  <si>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</si>
  <si>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</si>
  <si>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</si>
  <si>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</si>
  <si>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</si>
  <si>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</si>
  <si>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</si>
  <si>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</si>
  <si>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</si>
  <si>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</si>
  <si>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</si>
  <si>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</si>
  <si>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</si>
  <si>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</si>
  <si>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</si>
  <si>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</si>
  <si>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</si>
  <si>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</si>
  <si>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</si>
  <si>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</si>
  <si>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</si>
  <si>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</si>
  <si>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</si>
  <si>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</si>
  <si>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</si>
  <si>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</si>
  <si>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</si>
  <si>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</si>
  <si>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</si>
  <si>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</si>
  <si>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</si>
  <si>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</si>
  <si>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</si>
  <si>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</si>
  <si>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</si>
  <si>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</si>
  <si>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</si>
  <si>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</si>
  <si>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</si>
  <si>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</si>
  <si>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</si>
  <si>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</si>
  <si>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</si>
  <si>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</si>
  <si>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</si>
  <si>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</si>
  <si>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</si>
  <si>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</si>
  <si>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</si>
  <si>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</si>
  <si>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</si>
  <si>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</si>
  <si>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</si>
  <si>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</si>
  <si>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</si>
  <si>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</si>
  <si>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</si>
  <si>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</si>
  <si>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</si>
  <si>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</si>
  <si>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</si>
  <si>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</si>
  <si>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</si>
  <si>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</si>
  <si>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</si>
  <si>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</si>
  <si>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</si>
  <si>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</si>
  <si>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</si>
  <si>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</si>
  <si>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</si>
  <si>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</si>
  <si>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</si>
  <si>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</si>
  <si>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</si>
  <si>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</si>
  <si>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</si>
  <si>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</si>
  <si>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</si>
  <si>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</si>
  <si>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</si>
  <si>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</si>
  <si>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</si>
  <si>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</si>
  <si>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</si>
  <si>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</si>
  <si>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</si>
  <si>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</si>
  <si>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</si>
  <si>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</si>
  <si>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</si>
  <si>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</si>
  <si>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</si>
  <si>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</si>
  <si>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</si>
  <si>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</si>
  <si>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</si>
  <si>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</si>
  <si>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</si>
  <si>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</si>
  <si>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</si>
  <si>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</si>
  <si>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</si>
  <si>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</si>
  <si>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</si>
  <si>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</si>
  <si>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</si>
  <si>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</si>
  <si>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</si>
  <si>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</si>
  <si>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</si>
  <si>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</si>
  <si>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</si>
  <si>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</si>
  <si>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</si>
  <si>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</si>
  <si>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</si>
  <si>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</si>
  <si>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</si>
  <si>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</si>
  <si>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</si>
  <si>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</si>
  <si>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</si>
  <si>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</si>
  <si>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</si>
  <si>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</si>
  <si>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</si>
  <si>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</si>
  <si>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</si>
  <si>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</si>
  <si>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</si>
  <si>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</si>
  <si>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</si>
  <si>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</si>
  <si>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</si>
  <si>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</si>
  <si>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</si>
  <si>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</si>
  <si>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</si>
  <si>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</si>
  <si>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</si>
  <si>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</si>
  <si>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</si>
  <si>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</si>
  <si>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</si>
  <si>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</si>
  <si>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</si>
  <si>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</si>
  <si>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</si>
  <si>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</si>
  <si>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</si>
  <si>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</si>
  <si>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</si>
  <si>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</si>
  <si>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</si>
  <si>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</si>
  <si>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</si>
  <si>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</si>
  <si>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</si>
  <si>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</si>
  <si>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</si>
  <si>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</si>
  <si>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</si>
  <si>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</si>
  <si>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</si>
  <si>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</si>
  <si>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</si>
  <si>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</si>
  <si>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</si>
  <si>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</si>
  <si>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</si>
  <si>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</si>
  <si>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</si>
  <si>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</si>
  <si>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</si>
  <si>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</si>
  <si>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</si>
  <si>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</si>
  <si>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</si>
  <si>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</si>
  <si>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</si>
  <si>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</si>
  <si>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</si>
  <si>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</si>
  <si>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</si>
  <si>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</si>
  <si>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</si>
  <si>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</si>
  <si>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</si>
  <si>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</si>
  <si>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</si>
  <si>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</si>
  <si>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</si>
  <si>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</si>
  <si>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</si>
  <si>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</si>
  <si>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</si>
  <si>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</si>
  <si>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</si>
  <si>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</si>
  <si>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</si>
  <si>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</si>
  <si>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</si>
  <si>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</si>
  <si>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</si>
  <si>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</si>
  <si>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</si>
  <si>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</si>
  <si>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</si>
  <si>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</si>
  <si>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</si>
  <si>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</si>
  <si>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</si>
  <si>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</si>
  <si>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</si>
  <si>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</si>
  <si>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</si>
  <si>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</si>
  <si>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</si>
  <si>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</si>
  <si>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</si>
  <si>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</si>
  <si>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</si>
  <si>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</si>
  <si>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</si>
  <si>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</si>
  <si>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</si>
  <si>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</si>
  <si>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</si>
  <si>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</si>
  <si>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</si>
  <si>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</si>
  <si>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</si>
  <si>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</si>
  <si>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</si>
  <si>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</si>
  <si>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</si>
  <si>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</si>
  <si>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</si>
  <si>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</si>
  <si>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</si>
  <si>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</si>
  <si>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</si>
  <si>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</si>
  <si>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</si>
  <si>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</si>
  <si>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</si>
  <si>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</si>
  <si>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</si>
  <si>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</si>
  <si>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</si>
  <si>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</si>
  <si>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</si>
  <si>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</si>
  <si>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</si>
  <si>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</si>
  <si>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</si>
  <si>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</si>
  <si>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</si>
  <si>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</si>
  <si>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</si>
  <si>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</si>
  <si>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</si>
  <si>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</si>
  <si>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</si>
  <si>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</si>
  <si>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</si>
  <si>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</si>
  <si>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</si>
  <si>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</si>
  <si>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</si>
  <si>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</si>
  <si>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</si>
  <si>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</si>
  <si>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</si>
  <si>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</si>
  <si>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</si>
  <si>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</si>
  <si>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</si>
  <si>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</si>
  <si>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</si>
  <si>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</si>
  <si>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</si>
  <si>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</si>
  <si>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</si>
  <si>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</si>
  <si>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</si>
  <si>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</si>
  <si>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</si>
  <si>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</si>
  <si>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</si>
  <si>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</si>
  <si>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</si>
  <si>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</si>
  <si>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</si>
  <si>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</si>
  <si>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</si>
  <si>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</si>
  <si>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</si>
  <si>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</si>
  <si>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</si>
  <si>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</si>
  <si>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</si>
  <si>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</si>
  <si>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</si>
  <si>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</si>
  <si>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</si>
  <si>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</si>
  <si>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</si>
  <si>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</si>
  <si>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</si>
  <si>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</si>
  <si>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</si>
  <si>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</si>
  <si>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</si>
  <si>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</si>
  <si>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</si>
  <si>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</si>
  <si>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</si>
  <si>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</si>
  <si>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</si>
  <si>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</si>
  <si>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</si>
  <si>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</si>
  <si>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</si>
  <si>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</si>
  <si>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</si>
  <si>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</si>
  <si>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</si>
  <si>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</si>
  <si>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</si>
  <si>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</si>
  <si>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</si>
  <si>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</si>
  <si>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</si>
  <si>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</si>
  <si>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</si>
  <si>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</si>
  <si>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</si>
  <si>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</si>
  <si>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</si>
  <si>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</si>
  <si>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</si>
  <si>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</si>
  <si>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</si>
  <si>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</si>
  <si>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</si>
  <si>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</si>
  <si>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</si>
  <si>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</si>
  <si>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</si>
  <si>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</si>
  <si>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</si>
  <si>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</si>
  <si>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</si>
  <si>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</si>
  <si>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</si>
  <si>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</si>
  <si>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</si>
  <si>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</si>
  <si>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</si>
  <si>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</si>
  <si>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</si>
  <si>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</si>
  <si>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</si>
  <si>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</si>
  <si>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</si>
  <si>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</si>
  <si>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</si>
  <si>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</si>
  <si>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</si>
  <si>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</si>
  <si>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</si>
  <si>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</si>
  <si>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</si>
  <si>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</si>
  <si>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</si>
  <si>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</si>
  <si>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</si>
  <si>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</si>
  <si>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</si>
  <si>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</si>
  <si>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</si>
  <si>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</si>
  <si>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</si>
  <si>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</si>
  <si>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</si>
  <si>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</si>
  <si>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</si>
  <si>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</si>
  <si>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</si>
  <si>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</si>
  <si>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</si>
  <si>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</si>
  <si>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</si>
  <si>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</si>
  <si>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</si>
  <si>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</si>
  <si>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</si>
  <si>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</si>
  <si>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</si>
  <si>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</si>
  <si>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</si>
  <si>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</si>
  <si>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</si>
  <si>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</si>
  <si>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</si>
  <si>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</si>
  <si>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</si>
  <si>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</si>
  <si>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</si>
  <si>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</si>
  <si>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</si>
  <si>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</si>
  <si>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</si>
  <si>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</si>
  <si>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</si>
  <si>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</si>
  <si>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</si>
  <si>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</si>
  <si>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</si>
  <si>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</si>
  <si>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</si>
  <si>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</si>
  <si>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</si>
  <si>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</si>
  <si>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</si>
  <si>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</si>
  <si>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</si>
  <si>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</si>
  <si>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</si>
  <si>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</si>
  <si>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</si>
  <si>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</si>
  <si>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</si>
  <si>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</si>
  <si>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</si>
  <si>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</si>
  <si>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</si>
  <si>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</si>
  <si>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</si>
  <si>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</si>
  <si>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</si>
  <si>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</si>
  <si>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</si>
  <si>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</si>
  <si>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</si>
  <si>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</si>
  <si>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</si>
  <si>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</si>
  <si>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</si>
  <si>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</si>
  <si>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</si>
  <si>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</si>
  <si>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</si>
  <si>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</si>
  <si>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</si>
  <si>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</si>
  <si>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</si>
  <si>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</si>
  <si>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</si>
  <si>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</si>
  <si>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</si>
  <si>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</si>
  <si>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</si>
  <si>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</si>
  <si>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</si>
  <si>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</si>
  <si>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</si>
  <si>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</si>
  <si>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</si>
  <si>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</si>
  <si>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</si>
  <si>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</si>
  <si>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</si>
  <si>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</si>
  <si>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</si>
  <si>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</si>
  <si>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</si>
  <si>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</si>
  <si>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</si>
  <si>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</si>
  <si>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</si>
  <si>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</si>
  <si>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</si>
  <si>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</si>
  <si>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</si>
  <si>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</si>
  <si>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</si>
  <si>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</si>
  <si>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</si>
  <si>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</si>
  <si>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</si>
  <si>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</si>
  <si>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</si>
  <si>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</si>
  <si>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</si>
  <si>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</si>
  <si>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</si>
  <si>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</si>
  <si>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</si>
  <si>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</si>
  <si>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</si>
  <si>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</si>
  <si>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</si>
  <si>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</si>
  <si>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</si>
  <si>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</si>
  <si>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</si>
  <si>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</si>
  <si>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</si>
  <si>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</si>
  <si>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</si>
  <si>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</si>
  <si>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</si>
  <si>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</si>
  <si>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</si>
  <si>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</si>
  <si>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</si>
  <si>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</si>
  <si>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</si>
  <si>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</si>
  <si>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</si>
  <si>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</si>
  <si>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</si>
  <si>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</si>
  <si>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</si>
  <si>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</si>
  <si>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</si>
  <si>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</si>
  <si>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</si>
  <si>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</si>
  <si>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</si>
  <si>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</si>
  <si>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</si>
  <si>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</si>
  <si>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</si>
  <si>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</si>
  <si>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</si>
  <si>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</si>
  <si>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</si>
  <si>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</si>
  <si>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</si>
  <si>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</si>
  <si>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</si>
  <si>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</si>
  <si>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</si>
  <si>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</si>
  <si>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</si>
  <si>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</si>
  <si>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</si>
  <si>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</si>
  <si>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</si>
  <si>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</si>
  <si>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</si>
  <si>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</si>
  <si>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</si>
  <si>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</si>
  <si>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</si>
  <si>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</si>
  <si>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</si>
  <si>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</si>
  <si>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</si>
  <si>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</si>
  <si>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</si>
  <si>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</si>
  <si>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</si>
  <si>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</si>
  <si>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</si>
  <si>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</si>
  <si>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</si>
  <si>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</si>
  <si>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</si>
  <si>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</si>
  <si>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</si>
  <si>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</si>
  <si>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</si>
  <si>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</si>
  <si>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</si>
  <si>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</si>
  <si>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</si>
  <si>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</si>
  <si>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</si>
  <si>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</si>
  <si>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</si>
  <si>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</si>
  <si>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</si>
  <si>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</si>
  <si>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</si>
  <si>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</si>
  <si>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</si>
  <si>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</si>
  <si>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</si>
  <si>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</si>
  <si>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</si>
  <si>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</si>
  <si>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</si>
  <si>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</si>
  <si>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</si>
  <si>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</si>
  <si>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</si>
  <si>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</si>
  <si>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</si>
  <si>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</si>
  <si>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</si>
  <si>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</si>
  <si>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</si>
  <si>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</si>
  <si>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</si>
  <si>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</si>
  <si>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</si>
  <si>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</si>
  <si>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</si>
  <si>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</si>
  <si>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</si>
  <si>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</si>
  <si>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</si>
  <si>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</si>
  <si>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</si>
  <si>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</si>
  <si>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</si>
  <si>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</si>
  <si>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</si>
  <si>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</si>
  <si>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</si>
  <si>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</si>
  <si>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</si>
  <si>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</si>
  <si>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</si>
  <si>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</si>
  <si>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</si>
  <si>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</si>
  <si>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</si>
  <si>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</si>
  <si>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</si>
  <si>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</si>
  <si>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</si>
  <si>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</si>
  <si>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</si>
  <si>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</si>
  <si>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</si>
  <si>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</si>
  <si>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</si>
  <si>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</si>
  <si>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</si>
  <si>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</si>
  <si>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</si>
  <si>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</si>
  <si>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</si>
  <si>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</si>
  <si>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</si>
  <si>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</si>
  <si>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</si>
  <si>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</si>
  <si>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</si>
  <si>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</si>
  <si>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</si>
  <si>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</si>
  <si>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</si>
  <si>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</si>
  <si>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</si>
  <si>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</si>
  <si>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</si>
  <si>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</si>
  <si>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</si>
  <si>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</si>
  <si>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</si>
  <si>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</si>
  <si>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</si>
  <si>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</si>
  <si>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</si>
  <si>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</si>
  <si>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</si>
  <si>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</si>
  <si>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</si>
  <si>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</si>
  <si>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</si>
  <si>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</si>
  <si>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</si>
  <si>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</si>
  <si>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</si>
  <si>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</si>
  <si>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</si>
  <si>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</si>
  <si>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</si>
  <si>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</si>
  <si>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</si>
  <si>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</si>
  <si>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</si>
  <si>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</si>
  <si>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</si>
  <si>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</si>
  <si>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</si>
  <si>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</si>
  <si>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</si>
  <si>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</si>
  <si>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</si>
  <si>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</si>
  <si>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</si>
  <si>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</si>
  <si>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</si>
  <si>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</si>
  <si>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</si>
  <si>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</si>
  <si>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</si>
  <si>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</si>
  <si>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</si>
  <si>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</si>
  <si>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</si>
  <si>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</si>
  <si>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</si>
  <si>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</si>
  <si>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</si>
  <si>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</si>
  <si>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</si>
  <si>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</si>
  <si>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</si>
  <si>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</si>
  <si>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</si>
  <si>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</si>
  <si>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</si>
  <si>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</si>
  <si>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</si>
  <si>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</si>
  <si>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</si>
  <si>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</si>
  <si>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</si>
  <si>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</si>
  <si>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</si>
  <si>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</si>
  <si>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</si>
  <si>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</si>
  <si>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</si>
  <si>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</si>
  <si>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</si>
  <si>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</si>
  <si>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</si>
  <si>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</si>
  <si>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</si>
  <si>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</si>
  <si>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</si>
  <si>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</si>
  <si>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</si>
  <si>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</si>
  <si>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</si>
  <si>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</si>
  <si>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</si>
  <si>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</si>
  <si>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</si>
  <si>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</si>
  <si>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</si>
  <si>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</si>
  <si>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</si>
  <si>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</si>
  <si>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</si>
  <si>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</si>
  <si>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</si>
  <si>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</si>
  <si>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</si>
  <si>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</si>
  <si>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</si>
  <si>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</si>
  <si>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</si>
  <si>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</si>
  <si>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</si>
  <si>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</si>
  <si>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</si>
  <si>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</si>
  <si>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</si>
  <si>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</si>
  <si>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</si>
  <si>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</si>
  <si>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</si>
  <si>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</si>
  <si>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</si>
  <si>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</si>
  <si>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</si>
  <si>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</si>
  <si>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</si>
  <si>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</si>
  <si>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</si>
  <si>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</si>
  <si>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</si>
  <si>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</si>
  <si>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</si>
  <si>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</si>
  <si>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</si>
  <si>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</si>
  <si>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</si>
  <si>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</si>
  <si>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</si>
  <si>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</si>
  <si>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</si>
  <si>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</si>
  <si>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</si>
  <si>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</si>
  <si>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</si>
  <si>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</si>
  <si>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</si>
  <si>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</si>
  <si>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</si>
  <si>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</si>
  <si>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</si>
  <si>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</si>
  <si>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</si>
  <si>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</si>
  <si>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</si>
  <si>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</si>
  <si>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</si>
  <si>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</si>
  <si>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</si>
  <si>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</si>
  <si>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</si>
  <si>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</si>
  <si>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</si>
  <si>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</si>
  <si>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</si>
  <si>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</si>
  <si>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</si>
  <si>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</si>
  <si>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</si>
  <si>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</si>
  <si>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</si>
  <si>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</si>
  <si>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</si>
  <si>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</si>
  <si>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</si>
  <si>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</si>
  <si>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</si>
  <si>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</si>
  <si>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</si>
  <si>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</si>
  <si>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</si>
  <si>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</si>
  <si>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</si>
  <si>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</si>
  <si>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</si>
  <si>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</si>
  <si>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</si>
  <si>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</si>
  <si>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</si>
  <si>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</si>
  <si>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</si>
  <si>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</si>
  <si>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</si>
  <si>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</si>
  <si>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</si>
  <si>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</si>
  <si>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</si>
  <si>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</si>
  <si>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</si>
  <si>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</si>
  <si>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</si>
  <si>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</si>
  <si>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</si>
  <si>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</si>
  <si>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</si>
  <si>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</si>
  <si>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</si>
  <si>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</si>
  <si>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</si>
  <si>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</si>
  <si>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</si>
  <si>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</si>
  <si>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</si>
  <si>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</si>
  <si>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</si>
  <si>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</si>
  <si>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</si>
  <si>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</si>
  <si>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</si>
  <si>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</si>
  <si>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</si>
  <si>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</si>
  <si>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</si>
  <si>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</si>
  <si>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</si>
  <si>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</si>
  <si>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</si>
  <si>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</si>
  <si>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</si>
  <si>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</si>
  <si>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</si>
  <si>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</si>
  <si>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</si>
  <si>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</si>
  <si>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</si>
  <si>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</si>
  <si>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</si>
  <si>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</si>
  <si>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</si>
  <si>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</si>
  <si>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</si>
  <si>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</si>
  <si>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</si>
  <si>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</si>
  <si>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</si>
  <si>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</si>
  <si>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</si>
  <si>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</si>
  <si>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</si>
  <si>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</si>
  <si>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</si>
  <si>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</si>
  <si>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</si>
  <si>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</si>
  <si>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</si>
  <si>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</si>
  <si>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</si>
  <si>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</si>
  <si>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</si>
  <si>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</si>
  <si>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</si>
  <si>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</si>
  <si>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</si>
  <si>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</si>
  <si>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</si>
  <si>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</si>
  <si>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</si>
  <si>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</si>
  <si>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</si>
  <si>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</si>
  <si>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</si>
  <si>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</si>
  <si>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</si>
  <si>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</si>
  <si>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</si>
  <si>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</si>
  <si>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</si>
  <si>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</si>
  <si>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</si>
  <si>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</si>
  <si>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</si>
  <si>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</si>
  <si>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</si>
  <si>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</si>
  <si>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</si>
  <si>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</si>
  <si>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</si>
  <si>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</si>
  <si>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</si>
  <si>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</si>
  <si>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</si>
  <si>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</si>
  <si>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</si>
  <si>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</si>
  <si>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</si>
  <si>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</si>
  <si>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</si>
  <si>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</si>
  <si>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</si>
  <si>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</si>
  <si>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</si>
  <si>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</si>
  <si>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</si>
  <si>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</si>
  <si>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</si>
  <si>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</si>
  <si>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</si>
  <si>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</si>
  <si>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</si>
  <si>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</si>
  <si>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</si>
  <si>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</si>
  <si>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</si>
  <si>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</si>
  <si>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</si>
  <si>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</si>
  <si>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</si>
  <si>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</si>
  <si>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</si>
  <si>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</si>
  <si>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</si>
  <si>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</si>
  <si>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</si>
  <si>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</si>
  <si>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</si>
  <si>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</si>
  <si>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</si>
  <si>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</si>
  <si>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</si>
  <si>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</si>
  <si>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</si>
  <si>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</si>
  <si>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</si>
  <si>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</si>
  <si>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</si>
  <si>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</si>
  <si>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</si>
  <si>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</si>
  <si>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</si>
  <si>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</si>
  <si>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</si>
  <si>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</si>
  <si>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</si>
  <si>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</si>
  <si>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</si>
  <si>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</si>
  <si>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</si>
  <si>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</si>
  <si>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</si>
  <si>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</si>
  <si>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</si>
  <si>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</si>
  <si>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</si>
  <si>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</si>
  <si>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</si>
  <si>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</si>
  <si>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</si>
  <si>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</si>
  <si>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</si>
  <si>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</si>
  <si>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</si>
  <si>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</si>
  <si>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</si>
  <si>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</si>
  <si>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</si>
  <si>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</si>
  <si>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</si>
  <si>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</si>
  <si>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</si>
  <si>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</si>
  <si>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</si>
  <si>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</si>
  <si>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</si>
  <si>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</si>
  <si>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</si>
  <si>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</si>
  <si>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</si>
  <si>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</si>
  <si>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</si>
  <si>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</si>
  <si>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</si>
  <si>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</si>
  <si>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</si>
  <si>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</si>
  <si>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</si>
  <si>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</si>
  <si>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</si>
  <si>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</si>
  <si>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</si>
  <si>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</si>
  <si>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</si>
  <si>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</si>
  <si>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</si>
  <si>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</si>
  <si>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</si>
  <si>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</si>
  <si>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</si>
  <si>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</si>
  <si>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</si>
  <si>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</si>
  <si>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</si>
  <si>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</si>
  <si>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</si>
  <si>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</si>
  <si>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</si>
  <si>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</si>
  <si>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</si>
  <si>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</si>
  <si>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</si>
  <si>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</si>
  <si>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</si>
  <si>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</si>
  <si>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</si>
  <si>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</si>
  <si>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</si>
  <si>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</si>
  <si>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</si>
  <si>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</si>
  <si>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</si>
  <si>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</si>
  <si>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</si>
  <si>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</si>
  <si>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</si>
  <si>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</si>
  <si>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</si>
  <si>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</si>
  <si>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</si>
  <si>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</si>
  <si>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</si>
  <si>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</si>
  <si>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</si>
  <si>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</si>
  <si>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</si>
  <si>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</si>
  <si>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</si>
  <si>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</si>
  <si>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</si>
  <si>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</si>
  <si>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</si>
  <si>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</si>
  <si>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</si>
  <si>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</si>
  <si>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</si>
  <si>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</si>
  <si>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</si>
  <si>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</si>
  <si>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</si>
  <si>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</si>
  <si>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</si>
  <si>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</si>
  <si>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</si>
  <si>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</si>
  <si>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</si>
  <si>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</si>
  <si>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</si>
  <si>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</si>
  <si>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</si>
  <si>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</si>
  <si>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</si>
  <si>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</si>
  <si>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</si>
  <si>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</si>
  <si>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</si>
  <si>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</si>
  <si>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</si>
  <si>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</si>
  <si>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</si>
  <si>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</si>
  <si>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</si>
  <si>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</si>
  <si>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</si>
  <si>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</si>
  <si>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</si>
  <si>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</si>
  <si>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</si>
  <si>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</si>
  <si>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</si>
  <si>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</si>
  <si>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</si>
  <si>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</si>
  <si>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</si>
  <si>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</si>
  <si>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</si>
  <si>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</si>
  <si>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</si>
  <si>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</si>
  <si>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</si>
  <si>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</si>
  <si>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</si>
  <si>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</si>
  <si>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</si>
  <si>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</si>
  <si>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</si>
  <si>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</si>
  <si>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</si>
  <si>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</si>
  <si>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</si>
  <si>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</si>
  <si>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</si>
  <si>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</si>
  <si>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</si>
  <si>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</si>
  <si>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</si>
  <si>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</si>
  <si>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</si>
  <si>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</si>
  <si>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</si>
  <si>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</si>
  <si>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</si>
  <si>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</si>
  <si>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</si>
  <si>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</si>
  <si>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</si>
  <si>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</si>
  <si>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</si>
  <si>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</si>
  <si>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</si>
  <si>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</si>
  <si>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</si>
  <si>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</si>
  <si>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</si>
  <si>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</si>
  <si>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</si>
  <si>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</si>
  <si>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</si>
  <si>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</si>
  <si>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</si>
  <si>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</si>
  <si>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</si>
  <si>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</si>
  <si>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</si>
  <si>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</si>
  <si>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</si>
  <si>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</si>
  <si>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</si>
  <si>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</si>
  <si>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</si>
  <si>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</si>
  <si>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</si>
  <si>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</si>
  <si>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</si>
  <si>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</si>
  <si>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</si>
  <si>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</si>
  <si>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</si>
  <si>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</si>
  <si>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</si>
  <si>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</si>
  <si>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</si>
  <si>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</si>
  <si>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</si>
  <si>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</si>
  <si>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</si>
  <si>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</si>
  <si>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</si>
  <si>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</si>
  <si>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</si>
  <si>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</si>
  <si>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</si>
  <si>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</si>
  <si>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</si>
  <si>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</si>
  <si>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</si>
  <si>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</si>
  <si>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</si>
  <si>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</si>
  <si>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</si>
  <si>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</si>
  <si>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</si>
  <si>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</si>
  <si>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</si>
  <si>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</si>
  <si>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</si>
  <si>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</si>
  <si>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</si>
  <si>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</si>
  <si>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</si>
  <si>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</si>
  <si>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</si>
  <si>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</si>
  <si>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</si>
  <si>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</si>
  <si>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</si>
  <si>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</si>
  <si>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</si>
  <si>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</si>
  <si>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</si>
  <si>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</si>
  <si>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</si>
  <si>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</si>
  <si>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</si>
  <si>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</si>
  <si>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</si>
  <si>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</si>
  <si>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</si>
  <si>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</si>
  <si>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</si>
  <si>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</si>
  <si>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</si>
  <si>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</si>
  <si>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</si>
  <si>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</si>
  <si>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</si>
  <si>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</si>
  <si>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</si>
  <si>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</si>
  <si>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</si>
  <si>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</si>
  <si>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</si>
  <si>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</si>
  <si>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</si>
  <si>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</si>
  <si>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</si>
  <si>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</si>
  <si>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</si>
  <si>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</si>
  <si>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</si>
  <si>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</si>
  <si>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</si>
  <si>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</si>
  <si>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</si>
  <si>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</si>
  <si>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</si>
  <si>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</si>
  <si>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</si>
  <si>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</si>
  <si>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</si>
  <si>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</si>
  <si>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</si>
  <si>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</si>
  <si>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</si>
  <si>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</si>
  <si>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</si>
  <si>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</si>
  <si>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</si>
  <si>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</si>
  <si>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</si>
  <si>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</si>
  <si>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</si>
  <si>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</si>
  <si>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</si>
  <si>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</si>
  <si>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</si>
  <si>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</si>
  <si>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</si>
  <si>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</si>
  <si>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</si>
  <si>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</si>
  <si>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</si>
  <si>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</si>
  <si>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</si>
  <si>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</si>
  <si>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</si>
  <si>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</si>
  <si>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</si>
  <si>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</si>
  <si>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</si>
  <si>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</si>
  <si>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</si>
  <si>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</si>
  <si>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</si>
  <si>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</si>
  <si>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</si>
  <si>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</si>
  <si>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</si>
  <si>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</si>
  <si>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</si>
  <si>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</si>
  <si>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</si>
  <si>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</si>
  <si>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</si>
  <si>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</si>
  <si>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</si>
  <si>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</si>
  <si>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</si>
  <si>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</si>
  <si>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</si>
  <si>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</si>
  <si>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</si>
  <si>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</si>
  <si>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</si>
  <si>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</si>
  <si>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</si>
  <si>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</si>
  <si>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</si>
  <si>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</si>
  <si>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</si>
  <si>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</si>
  <si>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</si>
  <si>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</si>
  <si>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</si>
  <si>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</si>
  <si>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</si>
  <si>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</si>
  <si>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</si>
  <si>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</si>
  <si>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</si>
  <si>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</si>
  <si>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</si>
  <si>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</si>
  <si>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</si>
  <si>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</si>
  <si>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</si>
  <si>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</si>
  <si>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</si>
  <si>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</si>
  <si>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</si>
  <si>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</si>
  <si>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</si>
  <si>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</si>
  <si>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</si>
  <si>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</si>
  <si>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</si>
  <si>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</si>
  <si>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</si>
  <si>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</si>
  <si>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</si>
  <si>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</si>
  <si>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</si>
  <si>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</si>
  <si>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</si>
  <si>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</si>
  <si>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</si>
  <si>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</si>
  <si>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</si>
  <si>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</si>
  <si>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</si>
  <si>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</si>
  <si>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</si>
  <si>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</si>
  <si>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</si>
  <si>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</si>
  <si>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</si>
  <si>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</si>
  <si>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</si>
  <si>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</si>
  <si>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</si>
  <si>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</si>
  <si>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</si>
  <si>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</si>
  <si>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</si>
  <si>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</si>
  <si>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</si>
  <si>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</si>
  <si>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</si>
  <si>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</si>
  <si>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</si>
  <si>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</si>
  <si>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</si>
  <si>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</si>
  <si>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</si>
  <si>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</si>
  <si>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</si>
  <si>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</si>
  <si>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</si>
  <si>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</si>
  <si>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</si>
  <si>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</si>
  <si>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</si>
  <si>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</si>
  <si>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</si>
  <si>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</si>
  <si>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</si>
  <si>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</si>
  <si>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</si>
  <si>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</si>
  <si>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</si>
  <si>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</si>
  <si>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</si>
  <si>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</si>
  <si>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</si>
  <si>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</si>
  <si>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</si>
  <si>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</si>
  <si>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</si>
  <si>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</si>
  <si>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</si>
  <si>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</si>
  <si>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</si>
  <si>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</si>
  <si>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</si>
  <si>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</si>
  <si>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</si>
  <si>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</si>
  <si>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</si>
  <si>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</si>
  <si>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</si>
  <si>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</si>
  <si>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</si>
  <si>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</si>
  <si>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</si>
  <si>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</si>
  <si>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</si>
  <si>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</si>
  <si>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</si>
  <si>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</si>
  <si>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</si>
  <si>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</si>
  <si>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</si>
  <si>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</si>
  <si>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</si>
  <si>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</si>
  <si>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</si>
  <si>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</si>
  <si>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</si>
  <si>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</si>
  <si>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</si>
  <si>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</si>
  <si>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</si>
  <si>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</si>
  <si>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</si>
  <si>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</si>
  <si>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</si>
  <si>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</si>
  <si>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</si>
  <si>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</si>
  <si>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</si>
  <si>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</si>
  <si>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</si>
  <si>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</si>
  <si>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</si>
  <si>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</si>
  <si>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</si>
  <si>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</si>
  <si>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</si>
  <si>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</si>
  <si>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</si>
  <si>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</si>
  <si>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</si>
  <si>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</si>
  <si>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</si>
  <si>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</si>
  <si>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</si>
  <si>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</si>
  <si>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</si>
  <si>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</si>
  <si>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</si>
  <si>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</si>
  <si>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</si>
  <si>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</si>
  <si>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</si>
  <si>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</si>
  <si>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</si>
  <si>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</si>
  <si>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</si>
  <si>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</si>
  <si>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</si>
  <si>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</si>
  <si>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</si>
  <si>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</si>
  <si>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</si>
  <si>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</si>
  <si>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</si>
  <si>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</si>
  <si>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</si>
  <si>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</si>
  <si>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</si>
  <si>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</si>
  <si>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</si>
  <si>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</si>
  <si>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</si>
  <si>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</si>
  <si>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</si>
  <si>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</si>
  <si>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</si>
  <si>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</si>
  <si>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</si>
  <si>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</si>
  <si>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</si>
  <si>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</si>
  <si>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</si>
  <si>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</si>
  <si>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</si>
  <si>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</si>
  <si>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</si>
  <si>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</si>
  <si>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</si>
  <si>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</si>
  <si>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</si>
  <si>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</si>
  <si>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</si>
  <si>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</si>
  <si>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</si>
  <si>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</si>
  <si>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</si>
  <si>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</si>
  <si>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</si>
  <si>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</si>
  <si>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</si>
  <si>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</si>
  <si>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</si>
  <si>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</si>
  <si>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</si>
  <si>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</si>
  <si>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</si>
  <si>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</si>
  <si>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</si>
  <si>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</si>
  <si>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</si>
  <si>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</si>
  <si>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</si>
  <si>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</si>
  <si>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</si>
  <si>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</si>
  <si>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</si>
  <si>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</si>
  <si>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</si>
  <si>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</si>
  <si>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</si>
  <si>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</si>
  <si>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</si>
  <si>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</si>
  <si>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</si>
  <si>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</si>
  <si>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</si>
  <si>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</si>
  <si>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</si>
  <si>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</si>
  <si>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</si>
  <si>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</si>
  <si>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</si>
  <si>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</si>
  <si>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</si>
  <si>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</si>
  <si>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</si>
  <si>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</si>
  <si>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</si>
  <si>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</si>
  <si>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</si>
  <si>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</si>
  <si>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</si>
  <si>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</si>
  <si>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</si>
  <si>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</si>
  <si>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</si>
  <si>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</si>
  <si>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</si>
  <si>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</si>
  <si>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</si>
  <si>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</si>
  <si>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</si>
  <si>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</si>
  <si>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</si>
  <si>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</si>
  <si>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</si>
  <si>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</si>
  <si>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</si>
  <si>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</si>
  <si>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</si>
  <si>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</si>
  <si>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</si>
  <si>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</si>
  <si>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</si>
  <si>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</si>
  <si>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</si>
  <si>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</si>
  <si>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</si>
  <si>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</si>
  <si>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</si>
  <si>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</si>
  <si>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</si>
  <si>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</si>
  <si>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</si>
  <si>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</si>
  <si>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</si>
  <si>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</si>
  <si>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</si>
  <si>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</si>
  <si>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</si>
  <si>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</si>
  <si>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</si>
  <si>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</si>
  <si>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</si>
  <si>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</si>
  <si>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</si>
  <si>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</si>
  <si>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</si>
  <si>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</si>
  <si>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</si>
  <si>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</si>
  <si>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</si>
  <si>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</si>
  <si>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</si>
  <si>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</si>
  <si>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</si>
  <si>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</si>
  <si>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</si>
  <si>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</si>
  <si>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</si>
  <si>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</si>
  <si>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</si>
  <si>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</si>
  <si>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</si>
  <si>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</si>
  <si>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</si>
  <si>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</si>
  <si>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</si>
  <si>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</si>
  <si>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</si>
  <si>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</si>
  <si>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</si>
  <si>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</si>
  <si>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</si>
  <si>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</si>
  <si>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</si>
  <si>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</si>
  <si>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</si>
  <si>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</si>
  <si>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</si>
  <si>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</si>
  <si>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</si>
  <si>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</si>
  <si>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</si>
  <si>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</si>
  <si>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</si>
  <si>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</si>
  <si>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</si>
  <si>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</si>
  <si>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</si>
  <si>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</si>
  <si>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</si>
  <si>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</si>
  <si>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</si>
  <si>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</si>
  <si>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</si>
  <si>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</si>
  <si>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</si>
  <si>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</si>
  <si>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</si>
  <si>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</si>
  <si>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</si>
  <si>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</si>
  <si>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</si>
  <si>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</si>
  <si>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</si>
  <si>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</si>
  <si>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</si>
  <si>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</si>
  <si>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</si>
  <si>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</si>
  <si>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</si>
  <si>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</si>
  <si>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</si>
  <si>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</si>
  <si>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</si>
  <si>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</si>
  <si>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</si>
  <si>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</si>
  <si>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</si>
  <si>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</si>
  <si>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</si>
  <si>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</si>
  <si>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</si>
  <si>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</si>
  <si>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</si>
  <si>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</si>
  <si>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</si>
  <si>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</si>
  <si>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</si>
  <si>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</si>
  <si>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</si>
  <si>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</si>
  <si>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</si>
  <si>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</si>
  <si>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</si>
  <si>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</si>
  <si>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</si>
  <si>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</si>
  <si>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</si>
  <si>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</si>
  <si>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</si>
  <si>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</si>
  <si>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</si>
  <si>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</si>
  <si>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</si>
  <si>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</si>
  <si>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</si>
  <si>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</si>
  <si>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</si>
  <si>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</si>
  <si>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</si>
  <si>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</si>
  <si>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</si>
  <si>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</si>
  <si>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</si>
  <si>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</si>
  <si>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</si>
  <si>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</si>
  <si>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</si>
  <si>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</si>
  <si>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</si>
  <si>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</si>
  <si>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</si>
  <si>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</si>
  <si>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</si>
  <si>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</si>
  <si>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</si>
  <si>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</si>
  <si>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</si>
  <si>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</si>
  <si>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</si>
  <si>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</si>
  <si>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</si>
  <si>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</si>
  <si>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</si>
  <si>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</si>
  <si>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</si>
  <si>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</si>
  <si>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</si>
  <si>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</si>
  <si>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</si>
  <si>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</si>
  <si>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</si>
  <si>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</si>
  <si>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</si>
  <si>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</si>
  <si>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</si>
  <si>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</si>
  <si>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</si>
  <si>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</si>
  <si>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</si>
  <si>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</si>
  <si>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</si>
  <si>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</si>
  <si>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</si>
  <si>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</si>
  <si>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</si>
  <si>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</si>
  <si>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</si>
  <si>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</si>
  <si>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</si>
  <si>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</si>
  <si>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</si>
  <si>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</si>
  <si>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</si>
  <si>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</si>
  <si>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</si>
  <si>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</si>
  <si>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</si>
  <si>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</si>
  <si>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</si>
  <si>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</si>
  <si>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</si>
  <si>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</si>
  <si>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</si>
  <si>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</si>
  <si>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</si>
  <si>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</si>
  <si>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</si>
  <si>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</si>
  <si>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</si>
  <si>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</si>
  <si>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</si>
  <si>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</si>
  <si>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</si>
  <si>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</si>
  <si>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</si>
  <si>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</si>
  <si>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</si>
  <si>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</si>
  <si>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</si>
  <si>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</si>
  <si>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</si>
  <si>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</si>
  <si>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</si>
  <si>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</si>
  <si>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</si>
  <si>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</si>
  <si>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</si>
  <si>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</si>
  <si>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</si>
  <si>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</si>
  <si>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</si>
  <si>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</si>
  <si>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</si>
  <si>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</si>
  <si>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</si>
  <si>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</si>
  <si>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</si>
  <si>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</si>
  <si>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</si>
  <si>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</si>
  <si>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</si>
  <si>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</si>
  <si>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</si>
  <si>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</si>
  <si>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</si>
  <si>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</si>
  <si>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</si>
  <si>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</si>
  <si>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</si>
  <si>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</si>
  <si>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</si>
  <si>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</si>
  <si>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</si>
  <si>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</si>
  <si>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</si>
  <si>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</si>
  <si>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</si>
  <si>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</si>
  <si>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</si>
  <si>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</si>
  <si>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</si>
  <si>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</si>
  <si>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</si>
  <si>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</si>
  <si>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</si>
  <si>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</si>
  <si>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</si>
  <si>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</si>
  <si>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</si>
  <si>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</si>
  <si>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</si>
  <si>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</si>
  <si>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</si>
  <si>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</si>
  <si>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</si>
  <si>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</si>
  <si>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</si>
  <si>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</si>
  <si>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</si>
  <si>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</si>
  <si>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</si>
  <si>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</si>
  <si>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</si>
  <si>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</si>
  <si>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</si>
  <si>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</si>
  <si>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</si>
  <si>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</si>
  <si>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</si>
  <si>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</si>
  <si>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</si>
  <si>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</si>
  <si>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</si>
  <si>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</si>
  <si>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</si>
  <si>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</si>
  <si>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</si>
  <si>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</si>
  <si>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</si>
  <si>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</si>
  <si>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</si>
  <si>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</si>
  <si>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</si>
  <si>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</si>
  <si>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</si>
  <si>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</si>
  <si>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</si>
  <si>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</si>
  <si>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</si>
  <si>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</si>
  <si>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</si>
  <si>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</si>
  <si>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</si>
  <si>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</si>
  <si>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</si>
  <si>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</si>
  <si>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</si>
  <si>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</si>
  <si>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</si>
  <si>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</si>
  <si>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</si>
  <si>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</si>
  <si>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</si>
  <si>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</si>
  <si>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</si>
  <si>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</si>
  <si>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</si>
  <si>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</si>
  <si>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</si>
  <si>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</si>
  <si>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</si>
  <si>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</si>
  <si>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</si>
  <si>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</si>
  <si>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</si>
  <si>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</si>
  <si>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</si>
  <si>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</si>
  <si>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</si>
  <si>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</si>
  <si>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</si>
  <si>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</si>
  <si>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</si>
  <si>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</si>
  <si>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</si>
  <si>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</si>
  <si>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</si>
  <si>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</si>
  <si>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</si>
  <si>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</si>
  <si>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</si>
  <si>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</si>
  <si>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</si>
  <si>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</si>
  <si>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</si>
  <si>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</si>
  <si>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</si>
  <si>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</si>
  <si>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</si>
  <si>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</si>
  <si>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</si>
  <si>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</si>
  <si>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</si>
  <si>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</si>
  <si>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</si>
  <si>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</si>
  <si>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</si>
  <si>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</si>
  <si>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</si>
  <si>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</si>
  <si>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</si>
  <si>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</si>
  <si>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</si>
  <si>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</si>
  <si>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</si>
  <si>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</si>
  <si>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</si>
  <si>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</si>
  <si>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</si>
  <si>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</si>
  <si>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</si>
  <si>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</si>
  <si>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</si>
  <si>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</si>
  <si>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</si>
  <si>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</si>
  <si>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</si>
  <si>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</si>
  <si>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</si>
  <si>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</si>
  <si>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</si>
  <si>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</si>
  <si>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</si>
  <si>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</si>
  <si>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</si>
  <si>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</si>
  <si>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</si>
  <si>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</si>
  <si>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</si>
  <si>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</si>
  <si>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</si>
  <si>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</si>
  <si>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</si>
  <si>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</si>
  <si>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</si>
  <si>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</si>
  <si>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</si>
  <si>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</si>
  <si>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</si>
  <si>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</si>
  <si>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</si>
  <si>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</si>
  <si>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</si>
  <si>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</si>
  <si>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</si>
  <si>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</si>
  <si>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</si>
  <si>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</si>
  <si>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</si>
  <si>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</si>
  <si>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</si>
  <si>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</si>
  <si>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</si>
  <si>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</si>
  <si>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</si>
  <si>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</si>
  <si>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</si>
  <si>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</si>
  <si>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</si>
  <si>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</si>
  <si>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</si>
  <si>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</si>
  <si>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</si>
  <si>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</si>
  <si>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</si>
  <si>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</si>
  <si>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</si>
  <si>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</si>
  <si>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</si>
  <si>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</si>
  <si>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</si>
  <si>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</si>
  <si>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</si>
  <si>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</si>
  <si>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</si>
  <si>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</si>
  <si>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</si>
  <si>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</si>
  <si>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</si>
  <si>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</si>
  <si>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</si>
  <si>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</si>
  <si>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</si>
  <si>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</si>
  <si>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</si>
  <si>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</si>
  <si>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</si>
  <si>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</si>
  <si>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</si>
  <si>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</si>
  <si>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</si>
  <si>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</si>
  <si>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</si>
  <si>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</si>
  <si>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</si>
  <si>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</si>
  <si>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</si>
  <si>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</si>
  <si>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</si>
  <si>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</si>
  <si>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</si>
  <si>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</si>
  <si>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</si>
  <si>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</si>
  <si>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</si>
  <si>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</si>
  <si>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</si>
  <si>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</si>
  <si>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</si>
  <si>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</si>
  <si>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</si>
  <si>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</si>
  <si>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</si>
  <si>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</si>
  <si>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</si>
  <si>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</si>
  <si>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</si>
  <si>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</si>
  <si>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</si>
  <si>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</si>
  <si>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</si>
  <si>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</si>
  <si>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</si>
  <si>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</si>
  <si>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</si>
  <si>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</si>
  <si>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</si>
  <si>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</si>
  <si>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</si>
  <si>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</si>
  <si>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</si>
  <si>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</si>
  <si>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</si>
  <si>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</si>
  <si>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</si>
  <si>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</si>
  <si>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</si>
  <si>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</si>
  <si>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</si>
  <si>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</si>
  <si>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</si>
  <si>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</si>
  <si>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</si>
  <si>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</si>
  <si>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</si>
  <si>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</si>
  <si>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</si>
  <si>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</si>
  <si>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</si>
  <si>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</si>
  <si>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</si>
  <si>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</si>
  <si>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</si>
  <si>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</si>
  <si>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</si>
  <si>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</si>
  <si>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</si>
  <si>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</si>
  <si>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</si>
  <si>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</si>
  <si>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</si>
  <si>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</si>
  <si>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</si>
  <si>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</si>
  <si>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</si>
  <si>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</si>
  <si>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</si>
  <si>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</si>
  <si>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</si>
  <si>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</si>
  <si>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</si>
  <si>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</si>
  <si>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</si>
  <si>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</si>
  <si>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</si>
  <si>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</si>
  <si>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</si>
  <si>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</si>
  <si>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</si>
  <si>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</si>
  <si>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</si>
  <si>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</si>
  <si>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</si>
  <si>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</si>
  <si>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</si>
  <si>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</si>
  <si>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</si>
  <si>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</si>
  <si>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</si>
  <si>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</si>
  <si>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</si>
  <si>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</si>
  <si>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</si>
  <si>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</si>
  <si>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</si>
  <si>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</si>
  <si>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</si>
  <si>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</si>
  <si>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</si>
  <si>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</si>
  <si>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</si>
  <si>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</si>
  <si>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</si>
  <si>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</si>
  <si>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</si>
  <si>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</si>
  <si>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</si>
  <si>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</si>
  <si>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</si>
  <si>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</si>
  <si>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</si>
  <si>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</si>
  <si>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</si>
  <si>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</si>
  <si>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</si>
  <si>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</si>
  <si>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</si>
  <si>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</si>
  <si>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</si>
  <si>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</si>
  <si>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</si>
  <si>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</si>
  <si>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</si>
  <si>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</si>
  <si>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</si>
  <si>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</si>
  <si>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</si>
  <si>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</si>
  <si>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</si>
  <si>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</si>
  <si>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</si>
  <si>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</si>
  <si>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</si>
  <si>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</si>
  <si>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</si>
  <si>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</si>
  <si>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</si>
  <si>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</si>
  <si>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</si>
  <si>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</si>
  <si>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</si>
  <si>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</si>
  <si>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</si>
  <si>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</si>
  <si>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</si>
  <si>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</si>
  <si>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</si>
  <si>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</si>
  <si>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</si>
  <si>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</si>
  <si>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</si>
  <si>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</si>
  <si>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</si>
  <si>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</si>
  <si>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</si>
  <si>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</si>
  <si>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</si>
  <si>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</si>
  <si>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</si>
  <si>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</si>
  <si>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</si>
  <si>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</si>
  <si>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</si>
  <si>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</si>
  <si>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</si>
  <si>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</si>
  <si>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</si>
  <si>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</si>
  <si>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</si>
  <si>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</si>
  <si>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</si>
  <si>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</si>
  <si>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</si>
  <si>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</si>
  <si>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</si>
  <si>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</si>
  <si>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</si>
  <si>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</si>
  <si>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</si>
  <si>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</si>
  <si>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</si>
  <si>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</si>
  <si>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</si>
  <si>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</si>
  <si>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</si>
  <si>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</si>
  <si>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</si>
  <si>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</si>
  <si>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</si>
  <si>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</si>
  <si>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</si>
  <si>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</si>
  <si>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</si>
  <si>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</si>
  <si>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</si>
  <si>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</si>
  <si>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</si>
  <si>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</si>
  <si>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</si>
  <si>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</si>
  <si>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</si>
  <si>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</si>
  <si>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</si>
  <si>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</si>
  <si>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</si>
  <si>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</si>
  <si>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</si>
  <si>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</si>
  <si>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</si>
  <si>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</si>
  <si>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</si>
  <si>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</si>
  <si>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</si>
  <si>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</si>
  <si>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</si>
  <si>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</si>
  <si>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</si>
  <si>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</si>
  <si>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</si>
  <si>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</si>
  <si>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</si>
  <si>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</si>
  <si>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</si>
  <si>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</si>
  <si>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</si>
  <si>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</si>
  <si>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</si>
  <si>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</si>
  <si>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</si>
  <si>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</si>
  <si>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</si>
  <si>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</si>
  <si>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</si>
  <si>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</si>
  <si>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</si>
  <si>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</si>
  <si>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</si>
  <si>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</si>
  <si>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</si>
  <si>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</si>
  <si>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</si>
  <si>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</si>
  <si>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</si>
  <si>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</si>
  <si>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</si>
  <si>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</si>
  <si>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</si>
  <si>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</si>
  <si>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</si>
  <si>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</si>
  <si>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</si>
  <si>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</si>
  <si>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</si>
  <si>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</si>
  <si>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</si>
  <si>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</si>
  <si>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</si>
  <si>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</si>
  <si>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</si>
  <si>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</si>
  <si>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</si>
  <si>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</si>
  <si>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</si>
  <si>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</si>
  <si>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</si>
  <si>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</si>
  <si>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</si>
  <si>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</si>
  <si>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</si>
  <si>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</si>
  <si>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</si>
  <si>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</si>
  <si>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</si>
  <si>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</si>
  <si>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</si>
  <si>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</si>
  <si>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</si>
  <si>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</si>
  <si>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</si>
  <si>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</si>
  <si>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</si>
  <si>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</si>
  <si>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</si>
  <si>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</si>
  <si>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</si>
  <si>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</si>
  <si>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</si>
  <si>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</si>
  <si>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</si>
  <si>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</si>
  <si>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</si>
  <si>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</si>
  <si>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</si>
  <si>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</si>
  <si>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</si>
  <si>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</si>
  <si>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</si>
  <si>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</si>
  <si>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</si>
  <si>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</si>
  <si>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</si>
  <si>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</si>
  <si>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</si>
  <si>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</si>
  <si>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</si>
  <si>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</si>
  <si>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</si>
  <si>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</si>
  <si>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</si>
  <si>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</si>
  <si>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</si>
  <si>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</si>
  <si>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</si>
  <si>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</si>
  <si>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</si>
  <si>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</si>
  <si>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</si>
  <si>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</si>
  <si>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</si>
  <si>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</si>
  <si>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</si>
  <si>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</si>
  <si>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</si>
  <si>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</si>
  <si>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</si>
  <si>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</si>
  <si>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</si>
  <si>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</si>
  <si>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</si>
  <si>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</si>
  <si>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</si>
  <si>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</si>
  <si>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</si>
  <si>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</si>
  <si>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</si>
  <si>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</si>
  <si>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</si>
  <si>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</si>
  <si>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</si>
  <si>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</si>
  <si>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</si>
  <si>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</si>
  <si>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</si>
  <si>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</si>
  <si>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</si>
  <si>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</si>
  <si>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</si>
  <si>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</si>
  <si>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</si>
  <si>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</si>
  <si>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</si>
  <si>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</si>
  <si>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</si>
  <si>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</si>
  <si>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</si>
  <si>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</si>
  <si>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</si>
  <si>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</si>
  <si>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</si>
  <si>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</si>
  <si>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</si>
  <si>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</si>
  <si>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</si>
  <si>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</si>
  <si>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</si>
  <si>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</si>
  <si>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</si>
  <si>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</si>
  <si>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</si>
  <si>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</si>
  <si>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</si>
  <si>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</si>
  <si>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</si>
  <si>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</si>
  <si>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</si>
  <si>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</si>
  <si>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</si>
  <si>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</si>
  <si>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</si>
  <si>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</si>
  <si>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</si>
  <si>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</si>
  <si>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</si>
  <si>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</si>
  <si>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</si>
  <si>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</si>
  <si>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</si>
  <si>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</si>
  <si>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</si>
  <si>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</si>
  <si>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</si>
  <si>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</si>
  <si>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</si>
  <si>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</si>
  <si>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</si>
  <si>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</si>
  <si>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</si>
  <si>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</si>
  <si>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</si>
  <si>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</si>
  <si>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</si>
  <si>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</si>
  <si>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</si>
  <si>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</si>
  <si>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</si>
  <si>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</si>
  <si>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</si>
  <si>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</si>
  <si>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</si>
  <si>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</si>
  <si>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</si>
  <si>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</si>
  <si>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</si>
  <si>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</si>
  <si>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</si>
  <si>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</si>
  <si>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</si>
  <si>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</si>
  <si>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</si>
  <si>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</si>
  <si>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</si>
  <si>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</si>
  <si>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</si>
  <si>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</si>
  <si>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</si>
  <si>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</si>
  <si>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</si>
  <si>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</si>
  <si>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</si>
  <si>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</si>
  <si>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</si>
  <si>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</si>
  <si>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</si>
  <si>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</si>
  <si>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</si>
  <si>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</si>
  <si>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</si>
  <si>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</si>
  <si>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</si>
  <si>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</si>
  <si>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</si>
  <si>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</si>
  <si>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</si>
  <si>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</si>
  <si>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</si>
  <si>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</si>
  <si>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</si>
  <si>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</si>
  <si>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</si>
  <si>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</si>
  <si>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</si>
  <si>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</si>
  <si>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</si>
  <si>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</si>
  <si>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</si>
  <si>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</si>
  <si>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</si>
  <si>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</si>
  <si>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</si>
  <si>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</si>
  <si>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</si>
  <si>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</si>
  <si>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</si>
  <si>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</si>
  <si>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</si>
  <si>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</si>
  <si>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</si>
  <si>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</si>
  <si>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</si>
  <si>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</si>
  <si>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</si>
  <si>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</si>
  <si>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</si>
  <si>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</si>
  <si>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</si>
  <si>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</si>
  <si>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</si>
  <si>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</si>
  <si>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</si>
  <si>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</si>
  <si>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</si>
  <si>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</si>
  <si>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</si>
  <si>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</si>
  <si>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</si>
  <si>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</si>
  <si>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</si>
  <si>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</si>
  <si>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</si>
  <si>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</si>
  <si>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</si>
  <si>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</si>
  <si>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</si>
  <si>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</si>
  <si>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</si>
  <si>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</si>
  <si>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</si>
  <si>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</si>
  <si>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</si>
  <si>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</si>
  <si>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</si>
  <si>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</si>
  <si>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</si>
  <si>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</si>
  <si>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</si>
  <si>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</si>
  <si>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</si>
  <si>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</si>
  <si>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</si>
  <si>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</si>
  <si>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</si>
  <si>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</si>
  <si>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</si>
  <si>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</si>
  <si>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</si>
  <si>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</si>
  <si>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</si>
  <si>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</si>
  <si>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</si>
  <si>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</si>
  <si>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</si>
  <si>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</si>
  <si>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</si>
  <si>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</si>
  <si>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</si>
  <si>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</si>
  <si>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</si>
  <si>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</si>
  <si>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</si>
  <si>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</si>
  <si>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</si>
  <si>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</si>
  <si>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</si>
  <si>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</si>
  <si>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</si>
  <si>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</si>
  <si>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</si>
  <si>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</si>
  <si>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</si>
  <si>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</si>
  <si>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</si>
  <si>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</si>
  <si>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</si>
  <si>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</si>
  <si>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</si>
  <si>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</si>
  <si>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</si>
  <si>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</si>
  <si>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</si>
  <si>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</si>
  <si>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</si>
  <si>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</si>
  <si>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</si>
  <si>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</si>
  <si>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</si>
  <si>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</si>
  <si>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</si>
  <si>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</si>
  <si>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</si>
  <si>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</si>
  <si>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</si>
  <si>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</si>
  <si>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</si>
  <si>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</si>
  <si>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</si>
  <si>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</si>
  <si>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</si>
  <si>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</si>
  <si>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</si>
  <si>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</si>
  <si>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</si>
  <si>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</si>
  <si>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</si>
  <si>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</si>
  <si>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</si>
  <si>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</si>
  <si>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</si>
  <si>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</si>
  <si>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</si>
  <si>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</si>
  <si>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</si>
  <si>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</si>
  <si>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</si>
  <si>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</si>
  <si>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</si>
  <si>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</si>
  <si>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</si>
  <si>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</si>
  <si>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</si>
  <si>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</si>
  <si>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</si>
  <si>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</si>
  <si>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</si>
  <si>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</si>
  <si>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</si>
  <si>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</si>
  <si>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</si>
  <si>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</si>
  <si>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</si>
  <si>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</si>
  <si>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</si>
  <si>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</si>
  <si>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</si>
  <si>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</si>
  <si>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</si>
  <si>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</si>
  <si>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</si>
  <si>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</si>
  <si>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</si>
  <si>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</si>
  <si>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</si>
  <si>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</si>
  <si>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</si>
  <si>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</si>
  <si>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</si>
  <si>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</si>
  <si>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</si>
  <si>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</si>
  <si>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</si>
  <si>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</si>
  <si>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</si>
  <si>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</si>
  <si>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</si>
  <si>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</si>
  <si>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</si>
  <si>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</si>
  <si>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</si>
  <si>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</si>
  <si>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</si>
  <si>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</si>
  <si>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</si>
  <si>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</si>
  <si>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</si>
  <si>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</si>
  <si>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</si>
  <si>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</si>
  <si>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</si>
  <si>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</si>
  <si>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</si>
  <si>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</si>
  <si>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</si>
  <si>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</si>
  <si>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</si>
  <si>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</si>
  <si>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</si>
  <si>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</si>
  <si>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</si>
  <si>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</si>
  <si>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</si>
  <si>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</si>
  <si>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</si>
  <si>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</si>
  <si>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</si>
  <si>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</si>
  <si>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</si>
  <si>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</si>
  <si>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</si>
  <si>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</si>
  <si>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</si>
  <si>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</si>
  <si>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</si>
  <si>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</si>
  <si>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</si>
  <si>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</si>
  <si>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</si>
  <si>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</si>
  <si>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</si>
  <si>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</si>
  <si>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</si>
  <si>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</si>
  <si>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</si>
  <si>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</si>
  <si>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</si>
  <si>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</si>
  <si>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</si>
  <si>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</si>
  <si>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</si>
  <si>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</si>
  <si>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</si>
  <si>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</si>
  <si>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</si>
  <si>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</si>
  <si>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</si>
  <si>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</si>
  <si>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</si>
  <si>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</si>
  <si>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</si>
  <si>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</si>
  <si>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</si>
  <si>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</si>
  <si>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</si>
  <si>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</si>
  <si>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</si>
  <si>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</si>
  <si>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</si>
  <si>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</si>
  <si>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</si>
  <si>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</si>
  <si>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</si>
  <si>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</si>
  <si>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</si>
  <si>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</si>
  <si>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</si>
  <si>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</si>
  <si>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</si>
  <si>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</si>
  <si>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</si>
  <si>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</si>
  <si>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</si>
  <si>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</si>
  <si>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</si>
  <si>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</si>
  <si>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</si>
  <si>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</si>
  <si>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</si>
  <si>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</si>
  <si>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</si>
  <si>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</si>
  <si>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</si>
  <si>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</si>
  <si>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</si>
  <si>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</si>
  <si>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</si>
  <si>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</si>
  <si>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</si>
  <si>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</si>
  <si>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</si>
  <si>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</si>
  <si>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</si>
  <si>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</si>
  <si>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</si>
  <si>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</si>
  <si>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</si>
  <si>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</si>
  <si>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</si>
  <si>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</si>
  <si>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</si>
  <si>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</si>
  <si>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</si>
  <si>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</si>
  <si>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</si>
  <si>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</si>
  <si>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</si>
  <si>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</si>
  <si>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</si>
  <si>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</si>
  <si>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</si>
  <si>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</si>
  <si>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</si>
  <si>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</si>
  <si>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</si>
  <si>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</si>
  <si>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</si>
  <si>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</si>
  <si>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</si>
  <si>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</si>
  <si>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</si>
  <si>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</si>
  <si>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</si>
  <si>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</si>
  <si>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</si>
  <si>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</si>
  <si>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</si>
  <si>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</si>
  <si>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</si>
  <si>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</si>
  <si>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</si>
  <si>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</si>
  <si>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</si>
  <si>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</si>
  <si>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</si>
  <si>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</si>
  <si>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</si>
  <si>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</si>
  <si>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</si>
  <si>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</si>
  <si>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</si>
  <si>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</si>
  <si>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</si>
  <si>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</si>
  <si>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</si>
  <si>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</si>
  <si>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</si>
  <si>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</si>
  <si>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</si>
  <si>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</si>
  <si>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</si>
  <si>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</si>
  <si>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</si>
  <si>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</si>
  <si>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</si>
  <si>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</si>
  <si>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</si>
  <si>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</si>
  <si>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</si>
  <si>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</si>
  <si>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</si>
  <si>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</si>
  <si>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</si>
  <si>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</si>
  <si>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</si>
  <si>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</si>
  <si>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</si>
  <si>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</si>
  <si>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</si>
  <si>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</si>
  <si>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</si>
  <si>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</si>
  <si>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</si>
  <si>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</si>
  <si>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</si>
  <si>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</si>
  <si>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</si>
  <si>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</si>
  <si>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</si>
  <si>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</si>
  <si>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</si>
  <si>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</si>
  <si>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</si>
  <si>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</si>
  <si>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</si>
  <si>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</si>
  <si>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</si>
  <si>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</si>
  <si>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</si>
  <si>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</si>
  <si>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</si>
  <si>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</si>
  <si>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</si>
  <si>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</si>
  <si>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</si>
  <si>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</si>
  <si>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</si>
  <si>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</si>
  <si>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</si>
  <si>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</si>
  <si>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</si>
  <si>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</si>
  <si>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</si>
  <si>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</si>
  <si>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</si>
  <si>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</si>
  <si>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</si>
  <si>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</si>
  <si>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</si>
  <si>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</si>
  <si>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</si>
  <si>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</si>
  <si>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</si>
  <si>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</si>
  <si>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</si>
  <si>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</si>
  <si>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</si>
  <si>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</si>
  <si>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</si>
  <si>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</si>
  <si>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</si>
  <si>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</si>
  <si>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</si>
  <si>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</si>
  <si>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</si>
  <si>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</si>
  <si>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</si>
  <si>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</si>
  <si>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</si>
  <si>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</si>
  <si>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</si>
  <si>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</si>
  <si>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</si>
  <si>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</si>
  <si>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</si>
  <si>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</si>
  <si>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</si>
  <si>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</si>
  <si>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</si>
  <si>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</si>
  <si>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</si>
  <si>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</si>
  <si>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</si>
  <si>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</si>
  <si>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</si>
  <si>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</si>
  <si>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</si>
  <si>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</si>
  <si>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</si>
  <si>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</si>
  <si>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</si>
  <si>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</si>
  <si>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</si>
  <si>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</si>
  <si>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</si>
  <si>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</si>
  <si>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</si>
  <si>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</si>
  <si>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</si>
  <si>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</si>
  <si>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</si>
  <si>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</si>
  <si>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</si>
  <si>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</si>
  <si>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</si>
  <si>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</si>
  <si>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</si>
  <si>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</si>
  <si>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</si>
  <si>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</si>
  <si>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</si>
  <si>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</si>
  <si>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</si>
  <si>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</si>
  <si>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</si>
  <si>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</si>
  <si>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</si>
  <si>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</si>
  <si>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</si>
  <si>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</si>
  <si>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</si>
  <si>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</si>
  <si>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</si>
  <si>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</si>
  <si>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</si>
  <si>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</si>
  <si>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</si>
  <si>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</si>
  <si>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</si>
  <si>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</si>
  <si>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</si>
  <si>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</si>
  <si>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</si>
  <si>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</si>
  <si>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</si>
  <si>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</si>
  <si>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</si>
  <si>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</si>
  <si>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</si>
  <si>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</si>
  <si>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</si>
  <si>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</si>
  <si>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</si>
  <si>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</si>
  <si>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</si>
  <si>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</si>
  <si>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</si>
  <si>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</si>
  <si>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</si>
  <si>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</si>
  <si>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</si>
  <si>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</si>
  <si>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</si>
  <si>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</si>
  <si>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</si>
  <si>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</si>
  <si>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</si>
  <si>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</si>
  <si>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</si>
  <si>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</si>
  <si>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</si>
  <si>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</si>
  <si>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</si>
  <si>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</si>
  <si>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</si>
  <si>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</si>
  <si>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</si>
  <si>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</si>
  <si>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</si>
  <si>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</si>
  <si>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</si>
  <si>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</si>
  <si>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</si>
  <si>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</si>
  <si>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</si>
  <si>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</si>
  <si>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</si>
  <si>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</si>
  <si>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</si>
  <si>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</si>
  <si>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</si>
  <si>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</si>
  <si>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</si>
  <si>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</si>
  <si>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</si>
  <si>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</si>
  <si>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</si>
  <si>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</si>
  <si>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</si>
  <si>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</si>
  <si>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</si>
  <si>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</si>
  <si>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</si>
  <si>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</si>
  <si>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</si>
  <si>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</si>
  <si>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</si>
  <si>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</si>
  <si>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</si>
  <si>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</si>
  <si>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</si>
  <si>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</si>
  <si>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</si>
  <si>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</si>
  <si>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</si>
  <si>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</si>
  <si>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</si>
  <si>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</si>
  <si>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</si>
  <si>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</si>
  <si>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</si>
  <si>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</si>
  <si>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</si>
  <si>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</si>
  <si>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</si>
  <si>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</si>
  <si>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</si>
  <si>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</si>
  <si>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</si>
  <si>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</si>
  <si>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</si>
  <si>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</si>
  <si>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</si>
  <si>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</si>
  <si>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</si>
  <si>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</si>
  <si>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</si>
  <si>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</si>
  <si>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</si>
  <si>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</si>
  <si>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</si>
  <si>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</si>
  <si>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</si>
  <si>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</si>
  <si>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</si>
  <si>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</si>
  <si>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</si>
  <si>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</si>
  <si>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</si>
  <si>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</si>
  <si>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</si>
  <si>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</si>
  <si>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</si>
  <si>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</si>
  <si>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</si>
  <si>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</si>
  <si>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</si>
  <si>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</si>
  <si>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</si>
  <si>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</si>
  <si>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</si>
  <si>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</si>
  <si>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</si>
  <si>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</si>
  <si>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</si>
  <si>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</si>
  <si>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</si>
  <si>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</si>
  <si>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</si>
  <si>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</si>
  <si>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</si>
  <si>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</si>
  <si>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</si>
  <si>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</si>
  <si>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</si>
  <si>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</si>
  <si>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</si>
  <si>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</si>
  <si>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</si>
  <si>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</si>
  <si>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</si>
  <si>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</si>
  <si>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</si>
  <si>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</si>
  <si>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</si>
  <si>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</si>
  <si>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</si>
  <si>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</si>
  <si>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</si>
  <si>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</si>
  <si>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</si>
  <si>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</si>
  <si>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</si>
  <si>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</si>
  <si>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</si>
  <si>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</si>
  <si>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</si>
  <si>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</si>
  <si>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</si>
  <si>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</si>
  <si>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</si>
  <si>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</si>
  <si>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</si>
  <si>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</si>
  <si>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</si>
  <si>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</si>
  <si>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</si>
  <si>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</si>
  <si>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</si>
  <si>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</si>
  <si>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</si>
  <si>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</si>
  <si>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</si>
  <si>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</si>
  <si>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</si>
  <si>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</si>
  <si>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</si>
  <si>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</si>
  <si>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</si>
  <si>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</si>
  <si>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</si>
  <si>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</si>
  <si>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</si>
  <si>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</si>
  <si>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</si>
  <si>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</si>
  <si>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</si>
  <si>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</si>
  <si>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</si>
  <si>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</si>
  <si>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</si>
  <si>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</si>
  <si>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</si>
  <si>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</si>
  <si>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</si>
  <si>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</si>
  <si>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</si>
  <si>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</si>
  <si>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</si>
  <si>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</si>
  <si>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</si>
  <si>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</si>
  <si>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</si>
  <si>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</si>
  <si>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</si>
  <si>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</si>
  <si>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</si>
  <si>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</si>
  <si>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</si>
  <si>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</si>
  <si>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</si>
  <si>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</si>
  <si>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</si>
  <si>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</si>
  <si>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</si>
  <si>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</si>
  <si>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</si>
  <si>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</si>
  <si>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</si>
  <si>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</si>
  <si>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</si>
  <si>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</si>
  <si>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</si>
  <si>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</si>
  <si>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</si>
  <si>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</si>
  <si>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</si>
  <si>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</si>
  <si>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</si>
  <si>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</si>
  <si>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</si>
  <si>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</si>
  <si>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</si>
  <si>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</si>
  <si>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</si>
  <si>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</si>
  <si>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</si>
  <si>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</si>
  <si>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</si>
  <si>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</si>
  <si>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</si>
  <si>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</si>
  <si>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</si>
  <si>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</si>
  <si>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</si>
  <si>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</si>
  <si>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</si>
  <si>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</si>
  <si>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</si>
  <si>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</si>
  <si>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</si>
  <si>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</si>
  <si>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</si>
  <si>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</si>
  <si>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</si>
  <si>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</si>
  <si>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</si>
  <si>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</si>
  <si>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</si>
  <si>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</si>
  <si>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</si>
  <si>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</si>
  <si>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</si>
  <si>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</si>
  <si>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</si>
  <si>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</si>
  <si>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</si>
  <si>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</si>
  <si>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</si>
  <si>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</si>
  <si>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</si>
  <si>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</si>
  <si>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</si>
  <si>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</si>
  <si>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</si>
  <si>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</si>
  <si>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</si>
  <si>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</si>
  <si>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</si>
  <si>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</si>
  <si>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</si>
  <si>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</si>
  <si>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</si>
  <si>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</si>
  <si>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</si>
  <si>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</si>
  <si>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</si>
  <si>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</si>
  <si>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</si>
  <si>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</si>
  <si>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</si>
  <si>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</si>
  <si>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</si>
  <si>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</si>
  <si>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</si>
  <si>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</si>
  <si>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</si>
  <si>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</si>
  <si>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</si>
  <si>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</si>
  <si>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</si>
  <si>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</si>
  <si>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</si>
  <si>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</si>
  <si>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</si>
  <si>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</si>
  <si>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</si>
  <si>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</si>
  <si>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</si>
  <si>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</si>
  <si>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</si>
  <si>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</si>
  <si>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</si>
  <si>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</si>
  <si>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</si>
  <si>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</si>
  <si>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</si>
  <si>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</si>
  <si>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</si>
  <si>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</si>
  <si>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</si>
  <si>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</si>
  <si>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</si>
  <si>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</si>
  <si>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</si>
  <si>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</si>
  <si>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</si>
  <si>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</si>
  <si>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</si>
  <si>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</si>
  <si>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</si>
  <si>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</si>
  <si>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</si>
  <si>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</si>
  <si>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</si>
  <si>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</si>
  <si>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</si>
  <si>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</si>
  <si>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</si>
  <si>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</si>
  <si>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</si>
  <si>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</si>
  <si>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</si>
  <si>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</si>
  <si>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</si>
  <si>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</si>
  <si>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</si>
  <si>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</si>
  <si>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</si>
  <si>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</si>
  <si>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</si>
  <si>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</si>
  <si>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</si>
  <si>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</si>
  <si>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</si>
  <si>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</si>
  <si>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</si>
  <si>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</si>
  <si>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</si>
  <si>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</si>
  <si>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</si>
  <si>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</si>
  <si>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</si>
  <si>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</si>
  <si>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</si>
  <si>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</si>
  <si>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</si>
  <si>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</si>
  <si>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</si>
  <si>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</si>
  <si>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</si>
  <si>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</si>
  <si>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</si>
  <si>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</si>
  <si>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</si>
  <si>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</si>
  <si>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</si>
  <si>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</si>
  <si>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</si>
  <si>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</si>
  <si>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</si>
  <si>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</si>
  <si>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</si>
  <si>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</si>
  <si>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</si>
  <si>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</si>
  <si>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</si>
  <si>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</si>
  <si>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</si>
  <si>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</si>
  <si>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</si>
  <si>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</si>
  <si>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</si>
  <si>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</si>
  <si>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</si>
  <si>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</si>
  <si>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</si>
  <si>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</si>
  <si>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</si>
  <si>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</si>
  <si>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</si>
  <si>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</si>
  <si>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</si>
  <si>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</si>
  <si>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</si>
  <si>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</si>
  <si>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</si>
  <si>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</si>
  <si>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</si>
  <si>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</si>
  <si>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</si>
  <si>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</si>
  <si>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</si>
  <si>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</si>
  <si>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</si>
  <si>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</si>
  <si>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</si>
  <si>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</si>
  <si>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</si>
  <si>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</si>
  <si>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</si>
  <si>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</si>
  <si>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</si>
  <si>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</si>
  <si>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</si>
  <si>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</si>
  <si>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</si>
  <si>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</si>
  <si>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</si>
  <si>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</si>
  <si>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</si>
  <si>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</si>
  <si>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</si>
  <si>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</si>
  <si>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</si>
  <si>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</si>
  <si>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</si>
  <si>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</si>
  <si>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</si>
  <si>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</si>
  <si>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</si>
  <si>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</si>
  <si>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</si>
  <si>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</si>
  <si>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</si>
  <si>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</si>
  <si>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</si>
  <si>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</si>
  <si>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</si>
  <si>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</si>
  <si>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</si>
  <si>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</si>
  <si>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</si>
  <si>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</si>
  <si>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</si>
  <si>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</si>
  <si>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</si>
  <si>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</si>
  <si>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</si>
  <si>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</si>
  <si>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</si>
  <si>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</si>
  <si>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</si>
  <si>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</si>
  <si>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</si>
  <si>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</si>
  <si>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</si>
  <si>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</si>
  <si>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</si>
  <si>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</si>
  <si>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</si>
  <si>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</si>
  <si>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</si>
  <si>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</si>
  <si>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</si>
  <si>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</si>
  <si>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</si>
  <si>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</si>
  <si>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</si>
  <si>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</si>
  <si>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</si>
  <si>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</si>
  <si>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</si>
  <si>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</si>
  <si>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</si>
  <si>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</si>
  <si>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</si>
  <si>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</si>
  <si>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</si>
  <si>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</si>
  <si>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</si>
  <si>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</si>
  <si>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</si>
  <si>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</si>
  <si>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</si>
  <si>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</si>
  <si>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</si>
  <si>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</si>
  <si>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</si>
  <si>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</si>
  <si>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</si>
  <si>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</si>
  <si>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</si>
  <si>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</si>
  <si>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</si>
  <si>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</si>
  <si>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</si>
  <si>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</si>
  <si>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</si>
  <si>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</si>
  <si>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</si>
  <si>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</si>
  <si>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</si>
  <si>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</si>
  <si>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</si>
  <si>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</si>
  <si>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</si>
  <si>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</si>
  <si>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</si>
  <si>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</si>
  <si>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</si>
  <si>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</si>
  <si>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</si>
  <si>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</si>
  <si>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</si>
  <si>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</si>
  <si>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</si>
  <si>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</si>
  <si>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</si>
  <si>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</si>
  <si>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</si>
  <si>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</si>
  <si>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</si>
  <si>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</si>
  <si>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</si>
  <si>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</si>
  <si>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</si>
  <si>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</si>
  <si>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</si>
  <si>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</si>
  <si>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</si>
  <si>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</si>
  <si>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</si>
  <si>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</si>
  <si>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</si>
  <si>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</si>
  <si>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</si>
  <si>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</si>
  <si>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</si>
  <si>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</si>
  <si>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</si>
  <si>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</si>
  <si>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</si>
  <si>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</si>
  <si>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</si>
  <si>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</si>
  <si>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</si>
  <si>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</si>
  <si>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</si>
  <si>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</si>
  <si>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</si>
  <si>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</si>
  <si>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</si>
  <si>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</si>
  <si>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</si>
  <si>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</si>
  <si>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</si>
  <si>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</si>
  <si>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</si>
  <si>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</si>
  <si>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</si>
  <si>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</si>
  <si>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</si>
  <si>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</si>
  <si>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</si>
  <si>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</si>
  <si>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</si>
  <si>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</si>
  <si>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</si>
  <si>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</si>
  <si>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</si>
  <si>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</si>
  <si>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</si>
  <si>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</si>
  <si>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</si>
  <si>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</si>
  <si>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</si>
  <si>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</si>
  <si>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</si>
  <si>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</si>
  <si>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</si>
  <si>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</si>
  <si>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</si>
  <si>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</si>
  <si>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</si>
  <si>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</si>
  <si>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</si>
  <si>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</si>
  <si>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</si>
  <si>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</si>
  <si>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</si>
  <si>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</si>
  <si>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</si>
  <si>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</si>
  <si>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</si>
  <si>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</si>
  <si>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</si>
  <si>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</si>
  <si>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</si>
  <si>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</si>
  <si>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</si>
  <si>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</si>
  <si>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</si>
  <si>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</si>
  <si>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</si>
  <si>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</si>
  <si>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</si>
  <si>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</si>
  <si>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</si>
  <si>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</si>
  <si>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</si>
  <si>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</si>
  <si>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</si>
  <si>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</si>
  <si>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</si>
  <si>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</si>
  <si>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</si>
  <si>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</si>
  <si>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</si>
  <si>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</si>
  <si>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</si>
  <si>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</si>
  <si>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</si>
  <si>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</si>
  <si>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</si>
  <si>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</si>
  <si>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</si>
  <si>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</si>
  <si>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</si>
  <si>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</si>
  <si>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</si>
  <si>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</si>
  <si>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</si>
  <si>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</si>
  <si>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</si>
  <si>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</si>
  <si>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</si>
  <si>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</si>
  <si>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</si>
  <si>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</si>
  <si>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</si>
  <si>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</si>
  <si>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</si>
  <si>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</si>
  <si>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</si>
  <si>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</si>
  <si>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</si>
  <si>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</si>
  <si>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</si>
  <si>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</si>
  <si>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</si>
  <si>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</si>
  <si>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</si>
  <si>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</si>
  <si>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</si>
  <si>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</si>
  <si>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</si>
  <si>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</si>
  <si>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</si>
  <si>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</si>
  <si>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</si>
  <si>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</si>
  <si>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</si>
  <si>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</si>
  <si>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</si>
  <si>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</si>
  <si>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</si>
  <si>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</si>
  <si>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</si>
  <si>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</si>
  <si>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</si>
  <si>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</si>
  <si>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</si>
  <si>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</si>
  <si>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</si>
  <si>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</si>
  <si>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</si>
  <si>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</si>
  <si>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</si>
  <si>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</si>
  <si>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</si>
  <si>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</si>
  <si>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</si>
  <si>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</si>
  <si>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</si>
  <si>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</si>
  <si>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</si>
  <si>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</si>
  <si>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</si>
  <si>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</si>
  <si>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</si>
  <si>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</si>
  <si>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</si>
  <si>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</si>
  <si>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</si>
  <si>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</si>
  <si>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</si>
  <si>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</si>
  <si>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</si>
  <si>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</si>
  <si>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</si>
  <si>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</si>
  <si>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</si>
  <si>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</si>
  <si>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</si>
  <si>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</si>
  <si>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</si>
  <si>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</si>
  <si>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</si>
  <si>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</si>
  <si>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</si>
  <si>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</si>
  <si>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</si>
  <si>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</si>
  <si>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</si>
  <si>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</si>
  <si>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</si>
  <si>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</si>
  <si>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</si>
  <si>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</si>
  <si>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</si>
  <si>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</si>
  <si>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</si>
  <si>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</si>
  <si>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</si>
  <si>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</si>
  <si>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</si>
  <si>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</si>
  <si>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</si>
  <si>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</si>
  <si>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</si>
  <si>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</si>
  <si>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</si>
  <si>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</si>
  <si>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</si>
  <si>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</si>
  <si>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</si>
  <si>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</si>
  <si>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</si>
  <si>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</si>
  <si>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</si>
  <si>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</si>
  <si>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</si>
  <si>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</si>
  <si>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</si>
  <si>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</si>
  <si>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</si>
  <si>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</si>
  <si>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</si>
  <si>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</si>
  <si>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</si>
  <si>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</si>
  <si>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</si>
  <si>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</si>
  <si>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</si>
  <si>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</si>
  <si>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</si>
  <si>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</si>
  <si>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</si>
  <si>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</si>
  <si>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</si>
  <si>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</si>
  <si>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</si>
  <si>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</si>
  <si>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</si>
  <si>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</si>
  <si>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</si>
  <si>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</si>
  <si>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</si>
  <si>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</si>
  <si>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</si>
  <si>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</si>
  <si>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</si>
  <si>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</si>
  <si>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</si>
  <si>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</si>
  <si>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</si>
  <si>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</si>
  <si>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</si>
  <si>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</si>
  <si>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</si>
  <si>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</si>
  <si>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</si>
  <si>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</si>
  <si>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</si>
  <si>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</si>
  <si>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</si>
  <si>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</si>
  <si>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</si>
  <si>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</si>
  <si>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</si>
  <si>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</si>
  <si>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</si>
  <si>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</si>
  <si>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</si>
  <si>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</si>
  <si>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</si>
  <si>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</si>
  <si>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</si>
  <si>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</si>
  <si>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</si>
  <si>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</si>
  <si>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</si>
  <si>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</si>
  <si>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</si>
  <si>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</si>
  <si>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</si>
  <si>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</si>
  <si>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</si>
  <si>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</si>
  <si>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</si>
  <si>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</si>
  <si>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</si>
  <si>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</si>
  <si>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</si>
  <si>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</si>
  <si>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</si>
  <si>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</si>
  <si>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</si>
  <si>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</si>
  <si>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</si>
  <si>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</si>
  <si>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</si>
  <si>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</si>
  <si>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</si>
  <si>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</si>
  <si>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</si>
  <si>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</si>
  <si>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</si>
  <si>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</si>
  <si>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</si>
  <si>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</si>
  <si>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</si>
  <si>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</si>
  <si>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</si>
  <si>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</si>
  <si>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</si>
  <si>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</si>
  <si>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</si>
  <si>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</si>
  <si>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</si>
  <si>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</si>
  <si>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</si>
  <si>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</si>
  <si>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</si>
  <si>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</si>
  <si>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</si>
  <si>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</si>
  <si>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</si>
  <si>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</si>
  <si>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</si>
  <si>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</si>
  <si>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</si>
  <si>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</si>
  <si>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</si>
  <si>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</si>
  <si>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</si>
  <si>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</si>
  <si>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</si>
  <si>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</si>
  <si>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</si>
  <si>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</si>
  <si>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</si>
  <si>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</si>
  <si>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</si>
  <si>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</si>
  <si>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</si>
  <si>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</si>
  <si>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</si>
  <si>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</si>
  <si>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</si>
  <si>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</si>
  <si>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</si>
  <si>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</si>
  <si>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</si>
  <si>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</si>
  <si>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</si>
  <si>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</si>
  <si>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</si>
  <si>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</si>
  <si>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</si>
  <si>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</si>
  <si>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</si>
  <si>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</si>
  <si>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</si>
  <si>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</si>
  <si>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</si>
  <si>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</si>
  <si>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</si>
  <si>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</si>
  <si>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</si>
  <si>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</si>
  <si>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</si>
  <si>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</si>
  <si>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</si>
  <si>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</si>
  <si>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</si>
  <si>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</si>
  <si>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</si>
  <si>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</si>
  <si>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</si>
  <si>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</si>
  <si>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</si>
  <si>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</si>
  <si>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</si>
  <si>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</si>
  <si>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</si>
  <si>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</si>
  <si>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</si>
  <si>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</si>
  <si>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</si>
  <si>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</si>
  <si>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</si>
  <si>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</si>
  <si>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</si>
  <si>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</si>
  <si>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</si>
  <si>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</si>
  <si>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</si>
  <si>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</si>
  <si>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</si>
  <si>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</si>
  <si>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</si>
  <si>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</si>
  <si>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</si>
  <si>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</si>
  <si>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</si>
  <si>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</si>
  <si>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</si>
  <si>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</si>
  <si>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</si>
  <si>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</si>
  <si>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</si>
  <si>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</si>
  <si>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</si>
  <si>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</si>
  <si>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</si>
  <si>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</si>
  <si>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</si>
  <si>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</si>
  <si>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</si>
  <si>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</si>
  <si>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</si>
  <si>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</si>
  <si>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</si>
  <si>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</si>
  <si>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</si>
  <si>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</si>
  <si>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</si>
  <si>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</si>
  <si>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</si>
  <si>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</si>
  <si>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</si>
  <si>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</si>
  <si>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</si>
  <si>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</si>
  <si>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</si>
  <si>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</si>
  <si>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</si>
  <si>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</si>
  <si>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</si>
  <si>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</si>
  <si>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</si>
  <si>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</si>
  <si>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</si>
  <si>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</si>
  <si>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</si>
  <si>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</si>
  <si>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</si>
  <si>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</si>
  <si>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</si>
  <si>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</si>
  <si>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</si>
  <si>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</si>
  <si>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</si>
  <si>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</si>
  <si>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</si>
  <si>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</si>
  <si>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</si>
  <si>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</si>
  <si>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</si>
  <si>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</si>
  <si>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</si>
  <si>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</si>
  <si>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</si>
  <si>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</si>
  <si>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</si>
  <si>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</si>
  <si>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</si>
  <si>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</si>
  <si>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</si>
  <si>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</si>
  <si>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</si>
  <si>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</si>
  <si>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</si>
  <si>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</si>
  <si>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</si>
  <si>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</si>
  <si>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</si>
  <si>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</si>
  <si>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</si>
  <si>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</si>
  <si>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</si>
  <si>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</si>
  <si>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</si>
  <si>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</si>
  <si>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</si>
  <si>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</si>
  <si>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</si>
  <si>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</si>
  <si>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</si>
  <si>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</si>
  <si>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</si>
  <si>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</si>
  <si>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</si>
  <si>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</si>
  <si>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</si>
  <si>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</si>
  <si>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</si>
  <si>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</si>
  <si>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</si>
  <si>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</si>
  <si>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</si>
  <si>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</si>
  <si>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</si>
  <si>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</si>
  <si>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</si>
  <si>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</si>
  <si>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</si>
  <si>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</si>
  <si>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</si>
  <si>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</si>
  <si>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</si>
  <si>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</si>
  <si>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</si>
  <si>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</si>
  <si>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</si>
  <si>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</si>
  <si>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</si>
  <si>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</si>
  <si>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</si>
  <si>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</si>
  <si>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</si>
  <si>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</si>
  <si>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</si>
  <si>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</si>
  <si>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</si>
  <si>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</si>
  <si>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</si>
  <si>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</si>
  <si>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</si>
  <si>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</si>
  <si>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</si>
  <si>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</si>
  <si>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</si>
  <si>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</si>
  <si>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</si>
  <si>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</si>
  <si>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</si>
  <si>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</si>
  <si>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</si>
  <si>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</si>
  <si>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</si>
  <si>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</si>
  <si>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</si>
  <si>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</si>
  <si>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</si>
  <si>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</si>
  <si>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</si>
  <si>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</si>
  <si>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</si>
  <si>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</si>
  <si>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</si>
  <si>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</si>
  <si>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</si>
  <si>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</si>
  <si>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</si>
  <si>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</si>
  <si>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</si>
  <si>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</si>
  <si>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</si>
  <si>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</si>
  <si>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</si>
  <si>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</si>
  <si>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</si>
  <si>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</si>
  <si>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</si>
  <si>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</si>
  <si>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</si>
  <si>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</si>
  <si>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</si>
  <si>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</si>
  <si>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</si>
  <si>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</si>
  <si>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</si>
  <si>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</si>
  <si>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</si>
  <si>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</si>
  <si>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</si>
  <si>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</si>
  <si>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</si>
  <si>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</si>
  <si>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</si>
  <si>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</si>
  <si>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</si>
  <si>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</si>
  <si>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</si>
  <si>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</si>
  <si>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</si>
  <si>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</si>
  <si>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</si>
  <si>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</si>
  <si>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</si>
  <si>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</si>
  <si>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</si>
  <si>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</si>
  <si>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</si>
  <si>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</si>
  <si>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</si>
  <si>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</si>
  <si>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</si>
  <si>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</si>
  <si>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</si>
  <si>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</si>
  <si>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</si>
  <si>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</si>
  <si>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</si>
  <si>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</si>
  <si>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</si>
  <si>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</si>
  <si>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</si>
  <si>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</si>
  <si>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</si>
  <si>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</si>
  <si>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</si>
  <si>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</si>
  <si>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</si>
  <si>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</si>
  <si>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</si>
  <si>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</si>
  <si>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</si>
  <si>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</si>
  <si>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</si>
  <si>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</si>
  <si>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</si>
  <si>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</si>
  <si>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</si>
  <si>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</si>
  <si>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</si>
  <si>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</si>
  <si>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</si>
  <si>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</si>
  <si>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</si>
  <si>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</si>
  <si>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</si>
  <si>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</si>
  <si>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</si>
  <si>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</si>
  <si>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</si>
  <si>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</si>
  <si>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</si>
  <si>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</si>
  <si>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</si>
  <si>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</si>
  <si>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</si>
  <si>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</si>
  <si>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</si>
  <si>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</si>
  <si>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</si>
  <si>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</si>
  <si>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</si>
  <si>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</si>
  <si>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</si>
  <si>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</si>
  <si>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</si>
  <si>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</si>
  <si>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</si>
  <si>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</si>
  <si>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</si>
  <si>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</si>
  <si>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</si>
  <si>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</si>
  <si>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</si>
  <si>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</si>
  <si>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</si>
  <si>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</si>
  <si>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</si>
  <si>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</si>
  <si>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</si>
  <si>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</si>
  <si>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</si>
  <si>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</si>
  <si>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</si>
  <si>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</si>
  <si>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</si>
  <si>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</si>
  <si>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</si>
  <si>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</si>
  <si>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</si>
  <si>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</si>
  <si>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</si>
  <si>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</si>
  <si>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</si>
  <si>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</si>
  <si>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</si>
  <si>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</si>
  <si>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</si>
  <si>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</si>
  <si>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</si>
  <si>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</si>
  <si>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</si>
  <si>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</si>
  <si>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</si>
  <si>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</si>
  <si>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</si>
  <si>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</si>
  <si>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</si>
  <si>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</si>
  <si>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</si>
  <si>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</si>
  <si>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</si>
  <si>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</si>
  <si>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</si>
  <si>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</si>
  <si>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</si>
  <si>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</si>
  <si>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</si>
  <si>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</si>
  <si>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</si>
  <si>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</si>
  <si>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</si>
  <si>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</si>
  <si>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</si>
  <si>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</si>
  <si>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</si>
  <si>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</si>
  <si>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</si>
  <si>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</si>
  <si>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</si>
  <si>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</si>
  <si>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</si>
  <si>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</si>
  <si>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</si>
  <si>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</si>
  <si>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</si>
  <si>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</si>
  <si>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</si>
  <si>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</si>
  <si>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</si>
  <si>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</si>
  <si>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</si>
  <si>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</si>
  <si>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</si>
  <si>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</si>
  <si>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</si>
  <si>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</si>
  <si>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</si>
  <si>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</si>
  <si>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</si>
  <si>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</si>
  <si>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</si>
  <si>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</si>
  <si>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</si>
  <si>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</si>
  <si>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</si>
  <si>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</si>
  <si>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</si>
  <si>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</si>
  <si>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</si>
  <si>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</si>
  <si>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</si>
  <si>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</si>
  <si>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</si>
  <si>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</si>
  <si>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</si>
  <si>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</si>
  <si>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</si>
  <si>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</si>
  <si>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</si>
  <si>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</si>
  <si>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</si>
  <si>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</si>
  <si>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</si>
  <si>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</si>
  <si>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</si>
  <si>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</si>
  <si>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</si>
  <si>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</si>
  <si>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</si>
  <si>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</si>
  <si>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</si>
  <si>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</si>
  <si>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</si>
  <si>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</si>
  <si>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</si>
  <si>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</si>
  <si>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</si>
  <si>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</si>
  <si>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</si>
  <si>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</si>
  <si>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</si>
  <si>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</si>
  <si>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</si>
  <si>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</si>
  <si>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</si>
  <si>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</si>
  <si>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</si>
  <si>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</si>
  <si>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</si>
  <si>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</si>
  <si>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</si>
  <si>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</si>
  <si>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</si>
  <si>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</si>
  <si>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</si>
  <si>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</si>
  <si>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</si>
  <si>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</si>
  <si>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</si>
  <si>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</si>
  <si>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</si>
  <si>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</si>
  <si>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</si>
  <si>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</si>
  <si>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</si>
  <si>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</si>
  <si>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</si>
  <si>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</si>
  <si>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</si>
  <si>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</si>
  <si>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</si>
  <si>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</si>
  <si>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</si>
  <si>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</si>
  <si>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</si>
  <si>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</si>
  <si>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</si>
  <si>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</si>
  <si>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</si>
  <si>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</si>
  <si>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</si>
  <si>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</si>
  <si>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</si>
  <si>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</si>
  <si>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</si>
  <si>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</si>
  <si>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</si>
  <si>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</si>
  <si>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</si>
  <si>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</si>
  <si>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</si>
  <si>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</si>
  <si>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</si>
  <si>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</si>
  <si>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</si>
  <si>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</si>
  <si>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</si>
  <si>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</si>
  <si>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</si>
  <si>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</si>
  <si>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</si>
  <si>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</si>
  <si>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</si>
  <si>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</si>
  <si>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</si>
  <si>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</si>
  <si>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</si>
  <si>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</si>
  <si>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</si>
  <si>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</si>
  <si>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</si>
  <si>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</si>
  <si>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</si>
  <si>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</si>
  <si>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</si>
  <si>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</si>
  <si>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</si>
  <si>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</si>
  <si>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</si>
  <si>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</si>
  <si>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</si>
  <si>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</si>
  <si>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</si>
  <si>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</si>
  <si>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</si>
  <si>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</si>
  <si>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</si>
  <si>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</si>
  <si>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</si>
  <si>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</si>
  <si>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</si>
  <si>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</si>
  <si>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</si>
  <si>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</si>
  <si>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</si>
  <si>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</si>
  <si>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</si>
  <si>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</si>
  <si>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</si>
  <si>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</si>
  <si>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</si>
  <si>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</si>
  <si>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</si>
  <si>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</si>
  <si>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</si>
  <si>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</si>
  <si>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</si>
  <si>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</si>
  <si>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</si>
  <si>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</si>
  <si>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</si>
  <si>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</si>
  <si>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</si>
  <si>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</si>
  <si>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</si>
  <si>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</si>
  <si>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</si>
  <si>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</si>
  <si>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</si>
  <si>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</si>
  <si>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</si>
  <si>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</si>
  <si>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</si>
  <si>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</si>
  <si>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</si>
  <si>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</si>
  <si>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</si>
  <si>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</si>
  <si>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</si>
  <si>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</si>
  <si>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</si>
  <si>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</si>
  <si>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</si>
  <si>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</si>
  <si>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</si>
  <si>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</si>
  <si>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</si>
  <si>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</si>
  <si>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</si>
  <si>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</si>
  <si>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</si>
  <si>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</si>
  <si>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</si>
  <si>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</si>
  <si>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</si>
  <si>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</si>
  <si>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</si>
  <si>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</si>
  <si>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</si>
  <si>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</si>
  <si>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</si>
  <si>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</si>
  <si>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</si>
  <si>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</si>
  <si>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</si>
  <si>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</si>
  <si>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</si>
  <si>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</si>
  <si>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</si>
  <si>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</si>
  <si>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</si>
  <si>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</si>
  <si>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</si>
  <si>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</si>
  <si>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</si>
  <si>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</si>
  <si>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</si>
  <si>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</si>
  <si>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</si>
  <si>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</si>
  <si>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</si>
  <si>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</si>
  <si>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</si>
  <si>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</si>
  <si>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</si>
  <si>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</si>
  <si>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</si>
  <si>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</si>
  <si>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</si>
  <si>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</si>
  <si>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</si>
  <si>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</si>
  <si>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</si>
  <si>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</si>
  <si>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</si>
  <si>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</si>
  <si>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</si>
  <si>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</si>
  <si>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</si>
  <si>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</si>
  <si>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</si>
  <si>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</si>
  <si>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</si>
  <si>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</si>
  <si>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</si>
  <si>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</si>
  <si>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</si>
  <si>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</si>
  <si>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</si>
  <si>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</si>
  <si>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</si>
  <si>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</si>
  <si>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</si>
  <si>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</si>
  <si>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</si>
  <si>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</si>
  <si>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</si>
  <si>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</si>
  <si>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</si>
  <si>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</si>
  <si>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</si>
  <si>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</si>
  <si>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</si>
  <si>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</si>
  <si>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</si>
  <si>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</si>
  <si>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</si>
  <si>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</si>
  <si>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</si>
  <si>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</si>
  <si>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</si>
  <si>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</si>
  <si>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</si>
  <si>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</si>
  <si>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</si>
  <si>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</si>
  <si>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</si>
  <si>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</si>
  <si>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</si>
  <si>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</si>
  <si>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</si>
  <si>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</si>
  <si>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</si>
  <si>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</si>
  <si>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</si>
  <si>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</si>
  <si>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</si>
  <si>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</si>
  <si>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</si>
  <si>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</si>
  <si>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</si>
  <si>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</si>
  <si>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</si>
  <si>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</si>
  <si>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</si>
  <si>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</si>
  <si>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</si>
  <si>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</si>
  <si>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</si>
  <si>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</si>
  <si>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</si>
  <si>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</si>
  <si>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</si>
  <si>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</si>
  <si>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</si>
  <si>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</si>
  <si>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</si>
  <si>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</si>
  <si>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</si>
  <si>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</si>
  <si>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</si>
  <si>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</si>
  <si>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</si>
  <si>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</si>
  <si>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</si>
  <si>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</si>
  <si>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</si>
  <si>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</si>
  <si>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</si>
  <si>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</si>
  <si>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</si>
  <si>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</si>
  <si>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</si>
  <si>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</si>
  <si>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</si>
  <si>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</si>
  <si>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</si>
  <si>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</si>
  <si>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</si>
  <si>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</si>
  <si>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</si>
  <si>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</si>
  <si>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</si>
  <si>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</si>
  <si>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</si>
  <si>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</si>
  <si>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</si>
  <si>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</si>
  <si>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</si>
  <si>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</si>
  <si>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</si>
  <si>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</si>
  <si>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</si>
  <si>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</si>
  <si>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</si>
  <si>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</si>
  <si>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</si>
  <si>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</si>
  <si>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</si>
  <si>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</si>
  <si>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</si>
  <si>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</si>
  <si>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</si>
  <si>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</si>
  <si>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</si>
  <si>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</si>
  <si>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</si>
  <si>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</si>
  <si>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</si>
  <si>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</si>
  <si>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</si>
  <si>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</si>
  <si>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</si>
  <si>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</si>
  <si>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</si>
  <si>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</si>
  <si>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</si>
  <si>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</si>
  <si>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</si>
  <si>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</si>
  <si>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</si>
  <si>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</si>
  <si>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</si>
  <si>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</si>
  <si>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</si>
  <si>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</si>
  <si>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</si>
  <si>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</si>
  <si>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</si>
  <si>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</si>
  <si>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</si>
  <si>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</si>
  <si>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</si>
  <si>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</si>
  <si>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</si>
  <si>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</si>
  <si>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</si>
  <si>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</si>
  <si>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</si>
  <si>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</si>
  <si>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</si>
  <si>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</si>
  <si>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</si>
  <si>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</si>
  <si>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</si>
  <si>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</si>
  <si>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</si>
  <si>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</si>
  <si>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</si>
  <si>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</si>
  <si>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</si>
  <si>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</si>
  <si>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</si>
  <si>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</si>
  <si>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</si>
  <si>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</si>
  <si>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</si>
  <si>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</si>
  <si>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</si>
  <si>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</si>
  <si>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</si>
  <si>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</si>
  <si>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</si>
  <si>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</si>
  <si>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</si>
  <si>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</si>
  <si>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</si>
  <si>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</si>
  <si>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</si>
  <si>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</si>
  <si>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</si>
  <si>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</si>
  <si>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</si>
  <si>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</si>
  <si>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</si>
  <si>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</si>
  <si>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</si>
  <si>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</si>
  <si>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</si>
  <si>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</si>
  <si>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</si>
  <si>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</si>
  <si>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</si>
  <si>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</si>
  <si>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</si>
  <si>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</si>
  <si>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</si>
  <si>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</si>
  <si>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</si>
  <si>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</si>
  <si>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</si>
  <si>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</si>
  <si>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</si>
  <si>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</si>
  <si>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</si>
  <si>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</si>
  <si>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</si>
  <si>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</si>
  <si>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</si>
  <si>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</si>
  <si>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</si>
  <si>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</si>
  <si>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</si>
  <si>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</si>
  <si>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</si>
  <si>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</si>
  <si>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</si>
  <si>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</si>
  <si>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</si>
  <si>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</si>
  <si>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</si>
  <si>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</si>
  <si>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</si>
  <si>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</si>
  <si>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</si>
  <si>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</si>
  <si>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</si>
  <si>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</si>
  <si>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</si>
  <si>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</si>
  <si>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</si>
  <si>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</si>
  <si>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</si>
  <si>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</si>
  <si>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</si>
  <si>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</si>
  <si>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</si>
  <si>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</si>
  <si>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</si>
  <si>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</si>
  <si>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</si>
  <si>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</si>
  <si>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</si>
  <si>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</si>
  <si>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</si>
  <si>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</si>
  <si>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</si>
  <si>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</si>
  <si>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</si>
  <si>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</si>
  <si>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</si>
  <si>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</si>
  <si>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</si>
  <si>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</si>
  <si>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</si>
  <si>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</si>
  <si>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</si>
  <si>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</si>
  <si>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</si>
  <si>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</si>
  <si>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</si>
  <si>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</si>
  <si>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</si>
  <si>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</si>
  <si>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</si>
  <si>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</si>
  <si>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</si>
  <si>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</si>
  <si>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</si>
  <si>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</si>
  <si>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</si>
  <si>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</si>
  <si>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</si>
  <si>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</si>
  <si>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</si>
  <si>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</si>
  <si>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</si>
  <si>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</si>
  <si>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</si>
  <si>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</si>
  <si>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</si>
  <si>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</si>
  <si>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</si>
  <si>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</si>
  <si>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</si>
  <si>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</si>
  <si>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</si>
  <si>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</si>
  <si>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</si>
  <si>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</si>
  <si>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</si>
  <si>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</si>
  <si>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</si>
  <si>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</si>
  <si>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</si>
  <si>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</si>
  <si>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</si>
  <si>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</si>
  <si>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</si>
  <si>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</si>
  <si>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</si>
  <si>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</si>
  <si>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</si>
  <si>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</si>
  <si>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</si>
  <si>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</si>
  <si>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</si>
  <si>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</si>
  <si>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</si>
  <si>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</si>
  <si>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</si>
  <si>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</si>
  <si>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</si>
  <si>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</si>
  <si>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</si>
  <si>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</si>
  <si>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</si>
  <si>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</si>
  <si>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</si>
  <si>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</si>
  <si>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</si>
  <si>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</si>
  <si>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</si>
  <si>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</si>
  <si>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</si>
  <si>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</si>
  <si>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</si>
  <si>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</si>
  <si>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</si>
  <si>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</si>
  <si>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</si>
  <si>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</si>
  <si>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</si>
  <si>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</si>
  <si>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</si>
  <si>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</si>
  <si>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</si>
  <si>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</si>
  <si>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</si>
  <si>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</si>
  <si>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</si>
  <si>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</si>
  <si>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</si>
  <si>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</si>
  <si>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</si>
  <si>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</si>
  <si>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</si>
  <si>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</si>
  <si>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</si>
  <si>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</si>
  <si>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</si>
  <si>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</si>
  <si>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</si>
  <si>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</si>
  <si>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</si>
  <si>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</si>
  <si>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</si>
  <si>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</si>
  <si>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</si>
  <si>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</si>
  <si>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</si>
  <si>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</si>
  <si>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</si>
  <si>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</si>
  <si>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</si>
  <si>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</si>
  <si>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</si>
  <si>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</si>
  <si>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</si>
  <si>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</si>
  <si>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</si>
  <si>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</si>
  <si>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</si>
  <si>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</si>
  <si>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</si>
  <si>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</si>
  <si>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</si>
  <si>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</si>
  <si>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</si>
  <si>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</si>
  <si>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</si>
  <si>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</si>
  <si>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</si>
  <si>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</si>
  <si>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</si>
  <si>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</si>
  <si>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</si>
  <si>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</si>
  <si>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</si>
  <si>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</si>
  <si>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</si>
  <si>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</si>
  <si>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</si>
  <si>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</si>
  <si>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</si>
  <si>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</si>
  <si>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</si>
  <si>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</si>
  <si>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</si>
  <si>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</si>
  <si>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</si>
  <si>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</si>
  <si>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</si>
  <si>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</si>
  <si>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</si>
  <si>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</si>
  <si>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</si>
  <si>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</si>
  <si>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</si>
  <si>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</si>
  <si>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</si>
  <si>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</si>
  <si>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</si>
  <si>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</si>
  <si>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</si>
  <si>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</si>
  <si>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</si>
  <si>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</si>
  <si>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</si>
  <si>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</si>
  <si>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</si>
  <si>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</si>
  <si>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</si>
  <si>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</si>
  <si>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</si>
  <si>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</si>
  <si>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</si>
  <si>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</si>
  <si>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</si>
  <si>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</si>
  <si>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</si>
  <si>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</si>
  <si>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</si>
  <si>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</si>
  <si>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</si>
  <si>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</si>
  <si>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</si>
  <si>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</si>
  <si>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</si>
  <si>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</si>
  <si>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</si>
  <si>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</si>
  <si>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</si>
  <si>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</si>
  <si>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</si>
  <si>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</si>
  <si>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</si>
  <si>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</si>
  <si>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</si>
  <si>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</si>
  <si>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</si>
  <si>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</si>
  <si>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</si>
  <si>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</si>
  <si>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</si>
  <si>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</si>
  <si>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</si>
  <si>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</si>
  <si>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</si>
  <si>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</si>
  <si>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</si>
  <si>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</si>
  <si>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</si>
  <si>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</si>
  <si>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</si>
  <si>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</si>
  <si>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</si>
  <si>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</si>
  <si>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</si>
  <si>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</si>
  <si>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</si>
  <si>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</si>
  <si>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</si>
  <si>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</si>
  <si>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</si>
  <si>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</si>
  <si>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</si>
  <si>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</si>
  <si>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</si>
  <si>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</si>
  <si>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</si>
  <si>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</si>
  <si>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</si>
  <si>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</si>
  <si>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</si>
  <si>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</si>
  <si>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</si>
  <si>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</si>
  <si>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</si>
  <si>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</si>
  <si>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</si>
  <si>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</si>
  <si>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</si>
  <si>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</si>
  <si>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</si>
  <si>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</si>
  <si>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</si>
  <si>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</si>
  <si>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</si>
  <si>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</si>
  <si>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</si>
  <si>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</si>
  <si>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</si>
  <si>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</si>
  <si>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</si>
  <si>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</si>
  <si>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</si>
  <si>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</si>
  <si>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</si>
  <si>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</si>
  <si>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</si>
  <si>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</si>
  <si>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</si>
  <si>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</si>
  <si>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</si>
  <si>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</si>
  <si>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</si>
  <si>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</si>
  <si>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</si>
  <si>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</si>
  <si>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</si>
  <si>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</si>
  <si>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</si>
  <si>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</si>
  <si>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</si>
  <si>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</si>
  <si>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</si>
  <si>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</si>
  <si>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</si>
  <si>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</si>
  <si>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</si>
  <si>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</si>
  <si>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</si>
  <si>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</si>
  <si>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</si>
  <si>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</si>
  <si>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</si>
  <si>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</si>
  <si>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</si>
  <si>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</si>
  <si>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</si>
  <si>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</si>
  <si>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</si>
  <si>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</si>
  <si>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</si>
  <si>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</si>
  <si>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</si>
  <si>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</si>
  <si>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</si>
  <si>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</si>
  <si>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</si>
  <si>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</si>
  <si>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</si>
  <si>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</si>
  <si>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</si>
  <si>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</si>
  <si>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</si>
  <si>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</si>
  <si>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</si>
  <si>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</si>
  <si>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</si>
  <si>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</si>
  <si>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</si>
  <si>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</si>
  <si>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</si>
  <si>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</si>
  <si>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</si>
  <si>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</si>
  <si>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</si>
  <si>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</si>
  <si>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</si>
  <si>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</si>
  <si>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</si>
  <si>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</si>
  <si>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</si>
  <si>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</si>
  <si>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</si>
  <si>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</si>
  <si>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</si>
  <si>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</si>
  <si>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</si>
  <si>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</si>
  <si>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</si>
  <si>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</si>
  <si>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</si>
  <si>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</si>
  <si>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</si>
  <si>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</si>
  <si>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</si>
  <si>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</si>
  <si>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</si>
  <si>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</si>
  <si>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</si>
  <si>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</si>
  <si>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</si>
  <si>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</si>
  <si>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</si>
  <si>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</si>
  <si>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</si>
  <si>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</si>
  <si>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</si>
  <si>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</si>
  <si>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</si>
  <si>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</si>
  <si>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</si>
  <si>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</si>
  <si>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</si>
  <si>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</si>
  <si>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</si>
  <si>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</si>
  <si>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</si>
  <si>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</si>
  <si>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</si>
  <si>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</si>
  <si>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</si>
  <si>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</si>
  <si>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</si>
  <si>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</si>
  <si>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</si>
  <si>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</si>
  <si>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</si>
  <si>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</si>
  <si>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</si>
  <si>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</si>
  <si>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</si>
  <si>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</si>
  <si>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</si>
  <si>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</si>
  <si>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</si>
  <si>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</si>
  <si>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</si>
  <si>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</si>
  <si>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</si>
  <si>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</si>
  <si>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</si>
  <si>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</si>
  <si>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</si>
  <si>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</si>
  <si>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</si>
  <si>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</si>
  <si>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</si>
  <si>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</si>
  <si>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</si>
  <si>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</si>
  <si>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</si>
  <si>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</si>
  <si>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</si>
  <si>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</si>
  <si>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</si>
  <si>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</si>
  <si>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</si>
  <si>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</si>
  <si>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</si>
  <si>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</si>
  <si>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</si>
  <si>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</si>
  <si>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</si>
  <si>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</si>
  <si>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</si>
  <si>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</si>
  <si>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</si>
  <si>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</si>
  <si>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</si>
  <si>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</si>
  <si>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</si>
  <si>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</si>
  <si>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</si>
  <si>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</si>
  <si>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</si>
  <si>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</si>
  <si>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</si>
  <si>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</si>
  <si>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</si>
  <si>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</si>
  <si>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</si>
  <si>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</si>
  <si>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</si>
  <si>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</si>
  <si>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</si>
  <si>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</si>
  <si>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</si>
  <si>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</si>
  <si>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</si>
  <si>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</si>
  <si>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</si>
  <si>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</si>
  <si>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</si>
  <si>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</si>
  <si>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</si>
  <si>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</si>
  <si>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</si>
  <si>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</si>
  <si>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</si>
  <si>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</si>
  <si>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</si>
  <si>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</si>
  <si>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</si>
  <si>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</si>
  <si>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</si>
  <si>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</si>
  <si>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</si>
  <si>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</si>
  <si>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</si>
  <si>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</si>
  <si>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</si>
  <si>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</si>
  <si>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</si>
  <si>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</si>
  <si>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</si>
  <si>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</si>
  <si>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</si>
  <si>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</si>
  <si>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</si>
  <si>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</si>
  <si>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</si>
  <si>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</si>
  <si>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</si>
  <si>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</si>
  <si>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</si>
  <si>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</si>
  <si>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</si>
  <si>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</si>
  <si>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</si>
  <si>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</si>
  <si>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</si>
  <si>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</si>
  <si>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</si>
  <si>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</si>
  <si>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</si>
  <si>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</si>
  <si>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</si>
  <si>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</si>
  <si>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</si>
  <si>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</si>
  <si>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</si>
  <si>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</si>
  <si>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</si>
  <si>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</si>
  <si>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</si>
  <si>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</si>
  <si>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</si>
  <si>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</si>
  <si>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</si>
  <si>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</si>
  <si>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</si>
  <si>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</si>
  <si>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</si>
  <si>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</si>
  <si>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</si>
  <si>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</si>
  <si>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</si>
  <si>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</si>
  <si>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</si>
  <si>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</si>
  <si>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</si>
  <si>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</si>
  <si>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</si>
  <si>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</si>
  <si>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</si>
  <si>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</si>
  <si>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</si>
  <si>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</si>
  <si>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</si>
  <si>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</si>
  <si>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</si>
  <si>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</si>
  <si>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</si>
  <si>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</si>
  <si>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</si>
  <si>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</si>
  <si>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</si>
  <si>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</si>
  <si>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</si>
  <si>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</si>
  <si>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</si>
  <si>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</si>
  <si>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</si>
  <si>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</si>
  <si>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</si>
  <si>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</si>
  <si>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</si>
  <si>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</si>
  <si>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</si>
  <si>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</si>
  <si>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</si>
  <si>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</si>
  <si>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</si>
  <si>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</si>
  <si>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</si>
  <si>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</si>
  <si>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</si>
  <si>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</si>
  <si>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</si>
  <si>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</si>
  <si>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</si>
  <si>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</si>
  <si>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</si>
  <si>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</si>
  <si>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</si>
  <si>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</si>
  <si>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</si>
  <si>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</si>
  <si>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</si>
  <si>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</si>
  <si>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</si>
  <si>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</si>
  <si>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</si>
  <si>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</si>
  <si>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</si>
  <si>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</si>
  <si>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</si>
  <si>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</si>
  <si>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</si>
  <si>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</si>
  <si>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</si>
  <si>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</si>
  <si>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</si>
  <si>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</si>
  <si>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</si>
  <si>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</si>
  <si>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</si>
  <si>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</si>
  <si>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</si>
  <si>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</si>
  <si>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</si>
  <si>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</si>
  <si>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</si>
  <si>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</si>
  <si>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</si>
  <si>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</si>
  <si>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</si>
  <si>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</si>
  <si>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</si>
  <si>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</si>
  <si>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</si>
  <si>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</si>
  <si>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</si>
  <si>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</si>
  <si>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</si>
  <si>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</si>
  <si>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</si>
  <si>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</si>
  <si>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</si>
  <si>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</si>
  <si>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</si>
  <si>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</si>
  <si>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</si>
  <si>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</si>
  <si>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</si>
  <si>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</si>
  <si>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</si>
  <si>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</si>
  <si>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</si>
  <si>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</si>
  <si>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</si>
  <si>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</si>
  <si>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</si>
  <si>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</si>
  <si>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</si>
  <si>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</si>
  <si>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</si>
  <si>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</si>
  <si>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</si>
  <si>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</si>
  <si>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</si>
  <si>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</si>
  <si>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</si>
  <si>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</si>
  <si>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</si>
  <si>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</si>
  <si>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</si>
  <si>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</si>
  <si>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</si>
  <si>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</si>
  <si>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</si>
  <si>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</si>
  <si>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</si>
  <si>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</si>
  <si>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</si>
  <si>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</si>
  <si>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</si>
  <si>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</si>
  <si>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</si>
  <si>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</si>
  <si>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</si>
  <si>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</si>
  <si>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</si>
  <si>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</si>
  <si>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</si>
  <si>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</si>
  <si>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</si>
  <si>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</si>
  <si>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</si>
  <si>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</si>
  <si>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</si>
  <si>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</si>
  <si>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</si>
  <si>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</si>
  <si>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</si>
  <si>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</si>
  <si>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</si>
  <si>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</si>
  <si>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</si>
  <si>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</si>
  <si>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</si>
  <si>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</si>
  <si>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</si>
  <si>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</si>
  <si>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</si>
  <si>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</si>
  <si>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</si>
  <si>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</si>
  <si>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</si>
  <si>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</si>
  <si>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</si>
  <si>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</si>
  <si>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</si>
  <si>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</si>
  <si>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</si>
  <si>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</si>
  <si>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</si>
  <si>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</si>
  <si>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</si>
  <si>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</si>
  <si>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</si>
  <si>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</si>
  <si>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</si>
  <si>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</si>
  <si>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</si>
  <si>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</si>
  <si>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</si>
  <si>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</si>
  <si>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</si>
  <si>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</si>
  <si>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</si>
  <si>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</si>
  <si>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</si>
  <si>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</si>
  <si>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</si>
  <si>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</si>
  <si>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</si>
  <si>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</si>
  <si>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</si>
  <si>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</si>
  <si>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</si>
  <si>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</si>
  <si>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</si>
  <si>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</si>
  <si>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</si>
  <si>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</si>
  <si>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</si>
  <si>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</si>
  <si>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</si>
  <si>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</si>
  <si>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</si>
  <si>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</si>
  <si>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</si>
  <si>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</si>
  <si>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</si>
  <si>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</si>
  <si>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</si>
  <si>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</si>
  <si>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</si>
  <si>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</si>
  <si>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</si>
  <si>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</si>
  <si>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</si>
  <si>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</si>
  <si>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</si>
  <si>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</si>
  <si>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</si>
  <si>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</si>
  <si>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</si>
  <si>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</si>
  <si>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</si>
  <si>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</si>
  <si>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</si>
  <si>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</si>
  <si>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</si>
  <si>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</si>
  <si>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</si>
  <si>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</si>
  <si>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</si>
  <si>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</si>
  <si>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</si>
  <si>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</si>
  <si>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</si>
  <si>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</si>
  <si>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</si>
  <si>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</si>
  <si>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</si>
  <si>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</si>
  <si>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</si>
  <si>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</si>
  <si>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</si>
  <si>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</si>
  <si>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</si>
  <si>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</si>
  <si>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</si>
  <si>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</si>
  <si>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</si>
  <si>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</si>
  <si>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</si>
  <si>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</si>
  <si>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</si>
  <si>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</si>
  <si>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</si>
  <si>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</si>
  <si>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</si>
  <si>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</si>
  <si>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</si>
  <si>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</si>
  <si>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</si>
  <si>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</si>
  <si>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</si>
  <si>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</si>
  <si>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</si>
  <si>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</si>
  <si>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</si>
  <si>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</si>
  <si>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</si>
  <si>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</si>
  <si>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</si>
  <si>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</si>
  <si>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</si>
  <si>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</si>
  <si>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</si>
  <si>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</si>
  <si>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</si>
  <si>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</si>
  <si>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</si>
  <si>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</si>
  <si>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</si>
  <si>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</si>
  <si>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</si>
  <si>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</si>
  <si>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</si>
  <si>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</si>
  <si>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</si>
  <si>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</si>
  <si>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</si>
  <si>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</si>
  <si>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</si>
  <si>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</si>
  <si>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</si>
  <si>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</si>
  <si>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</si>
  <si>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</si>
  <si>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</si>
  <si>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</si>
  <si>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</si>
  <si>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</si>
  <si>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</si>
  <si>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</si>
  <si>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</si>
  <si>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</si>
  <si>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</si>
  <si>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</si>
  <si>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</si>
  <si>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</si>
  <si>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</si>
  <si>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</si>
  <si>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</si>
  <si>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</si>
  <si>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</si>
  <si>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</si>
  <si>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</si>
  <si>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</si>
  <si>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</si>
  <si>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</si>
  <si>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</si>
  <si>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</si>
  <si>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</si>
  <si>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</si>
  <si>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</si>
  <si>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</si>
  <si>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</si>
  <si>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</si>
  <si>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</si>
  <si>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</si>
  <si>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</si>
  <si>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</si>
  <si>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</si>
  <si>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</si>
  <si>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</si>
  <si>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</si>
  <si>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</si>
  <si>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</si>
  <si>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</si>
  <si>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</si>
  <si>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</si>
  <si>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</si>
  <si>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</si>
  <si>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</si>
  <si>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</si>
  <si>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</si>
  <si>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</si>
  <si>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</si>
  <si>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</si>
  <si>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</si>
  <si>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</si>
  <si>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</si>
  <si>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</si>
  <si>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</si>
  <si>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</si>
  <si>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</si>
  <si>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</si>
  <si>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</si>
  <si>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</si>
  <si>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</si>
  <si>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</si>
  <si>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</si>
  <si>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</si>
  <si>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</si>
  <si>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</si>
  <si>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</si>
  <si>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</si>
  <si>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</si>
  <si>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</si>
  <si>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</si>
  <si>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</si>
  <si>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</si>
  <si>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</si>
  <si>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</si>
  <si>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</si>
  <si>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</si>
  <si>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</si>
  <si>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</si>
  <si>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</si>
  <si>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</si>
  <si>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</si>
  <si>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</si>
  <si>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</si>
  <si>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</si>
  <si>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</si>
  <si>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</si>
  <si>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</si>
  <si>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</si>
  <si>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</si>
  <si>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</si>
  <si>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</si>
  <si>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</si>
  <si>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</si>
  <si>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</si>
  <si>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</si>
  <si>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</si>
  <si>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</si>
  <si>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</si>
  <si>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</si>
  <si>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</si>
  <si>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</si>
  <si>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</si>
  <si>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</si>
  <si>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</si>
  <si>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</si>
  <si>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</si>
  <si>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</si>
  <si>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</si>
  <si>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</si>
  <si>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</si>
  <si>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</si>
  <si>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</si>
  <si>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</si>
  <si>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</si>
  <si>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</si>
  <si>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</si>
  <si>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</si>
  <si>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</si>
  <si>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</si>
  <si>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</si>
  <si>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</si>
  <si>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</si>
  <si>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</si>
  <si>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</si>
  <si>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</si>
  <si>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</si>
  <si>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</si>
  <si>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</si>
  <si>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</si>
  <si>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</si>
  <si>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</si>
  <si>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</si>
  <si>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</si>
  <si>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</si>
  <si>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</si>
  <si>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</si>
  <si>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</si>
  <si>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</si>
  <si>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</si>
  <si>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</si>
  <si>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</si>
  <si>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</si>
  <si>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</si>
  <si>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</si>
  <si>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</si>
  <si>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</si>
  <si>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</si>
  <si>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</si>
  <si>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</si>
  <si>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</si>
  <si>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</si>
  <si>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</si>
  <si>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</si>
  <si>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</si>
  <si>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</si>
  <si>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</si>
  <si>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</si>
  <si>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</si>
  <si>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</si>
  <si>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</si>
  <si>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</si>
  <si>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</si>
  <si>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</si>
  <si>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</si>
  <si>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</si>
  <si>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</si>
  <si>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</si>
  <si>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</si>
  <si>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</si>
  <si>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</si>
  <si>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</si>
  <si>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</si>
  <si>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</si>
  <si>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</si>
  <si>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</si>
  <si>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</si>
  <si>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</si>
  <si>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</si>
  <si>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</si>
  <si>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</si>
  <si>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</si>
  <si>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</si>
  <si>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</si>
  <si>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</si>
  <si>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</si>
  <si>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</si>
  <si>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</si>
  <si>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</si>
  <si>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</si>
  <si>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</si>
  <si>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</si>
  <si>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</si>
  <si>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</si>
  <si>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</si>
  <si>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</si>
  <si>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</si>
  <si>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</si>
  <si>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</si>
  <si>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</si>
  <si>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</si>
  <si>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</si>
  <si>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</si>
  <si>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</si>
  <si>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</si>
  <si>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</si>
  <si>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</si>
  <si>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</si>
  <si>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</si>
  <si>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</si>
  <si>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</si>
  <si>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</si>
  <si>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</si>
  <si>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</si>
  <si>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</si>
  <si>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</si>
  <si>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</si>
  <si>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</si>
  <si>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</si>
  <si>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</si>
  <si>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</si>
  <si>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</si>
  <si>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</si>
  <si>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</si>
  <si>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</si>
  <si>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</si>
  <si>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</si>
  <si>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</si>
  <si>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</si>
  <si>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</si>
  <si>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</si>
  <si>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</si>
  <si>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</si>
  <si>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</si>
  <si>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</si>
  <si>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</si>
  <si>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</si>
  <si>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</si>
  <si>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</si>
  <si>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</si>
  <si>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</si>
  <si>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</si>
  <si>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</si>
  <si>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</si>
  <si>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</si>
  <si>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</si>
  <si>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</si>
  <si>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</si>
  <si>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</si>
  <si>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</si>
  <si>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</si>
  <si>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</si>
  <si>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</si>
  <si>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</si>
  <si>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</si>
  <si>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</si>
  <si>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</si>
  <si>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</si>
  <si>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</si>
  <si>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</si>
  <si>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</si>
  <si>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</si>
  <si>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</si>
  <si>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</si>
  <si>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</si>
  <si>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</si>
  <si>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</si>
  <si>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</si>
  <si>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</si>
  <si>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</si>
  <si>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</si>
  <si>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</si>
  <si>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</si>
  <si>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</si>
  <si>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</si>
  <si>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</si>
  <si>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</si>
  <si>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</si>
  <si>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</si>
  <si>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</si>
  <si>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</si>
  <si>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</si>
  <si>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</si>
  <si>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</si>
  <si>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</si>
  <si>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</si>
  <si>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</si>
  <si>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</si>
  <si>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</si>
  <si>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</si>
  <si>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</si>
  <si>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</si>
  <si>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</si>
  <si>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</si>
  <si>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</si>
  <si>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</si>
  <si>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</si>
  <si>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</si>
  <si>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</si>
  <si>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</si>
  <si>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</si>
  <si>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</si>
  <si>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</si>
  <si>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</si>
  <si>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</si>
  <si>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</si>
  <si>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</si>
  <si>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</si>
  <si>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</si>
  <si>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</si>
  <si>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</si>
  <si>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</si>
  <si>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</si>
  <si>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</si>
  <si>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</si>
  <si>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</si>
  <si>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</si>
  <si>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</si>
  <si>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</si>
  <si>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</si>
  <si>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</si>
  <si>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</si>
  <si>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</si>
  <si>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</si>
  <si>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</si>
  <si>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</si>
  <si>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</si>
  <si>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</si>
  <si>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</si>
  <si>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</si>
  <si>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</si>
  <si>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</si>
  <si>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</si>
  <si>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</si>
  <si>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</si>
  <si>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</si>
  <si>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</si>
  <si>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</si>
  <si>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</si>
  <si>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</si>
  <si>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</si>
  <si>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</si>
  <si>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</si>
  <si>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</si>
  <si>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</si>
  <si>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</si>
  <si>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</si>
  <si>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</si>
  <si>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</si>
  <si>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</si>
  <si>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</si>
  <si>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</si>
  <si>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</si>
  <si>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</si>
  <si>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</si>
  <si>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</si>
  <si>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</si>
  <si>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</si>
  <si>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</si>
  <si>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</si>
  <si>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</si>
  <si>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</si>
  <si>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</si>
  <si>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</si>
  <si>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</si>
  <si>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</si>
  <si>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</si>
  <si>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</si>
  <si>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</si>
  <si>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</si>
  <si>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</si>
  <si>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</si>
  <si>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</si>
  <si>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</si>
  <si>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</si>
  <si>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</si>
  <si>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</si>
  <si>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</si>
  <si>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</si>
  <si>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</si>
  <si>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</si>
  <si>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</si>
  <si>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</si>
  <si>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</si>
  <si>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</si>
  <si>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</si>
  <si>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</si>
  <si>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</si>
  <si>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</si>
  <si>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</si>
  <si>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</si>
  <si>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</si>
  <si>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</si>
  <si>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</si>
  <si>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</si>
  <si>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</si>
  <si>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</si>
  <si>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</si>
  <si>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</si>
  <si>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</si>
  <si>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</si>
  <si>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</si>
  <si>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</si>
  <si>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</si>
  <si>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</si>
  <si>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</si>
  <si>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</si>
  <si>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</si>
  <si>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</si>
  <si>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</si>
  <si>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</si>
  <si>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</si>
  <si>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</si>
  <si>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</si>
  <si>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</si>
  <si>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</si>
  <si>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</si>
  <si>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</si>
  <si>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</si>
  <si>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</si>
  <si>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</si>
  <si>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</si>
  <si>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</si>
  <si>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</si>
  <si>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</si>
  <si>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</si>
  <si>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</si>
  <si>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</si>
  <si>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</si>
  <si>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</si>
  <si>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</si>
  <si>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</si>
  <si>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</si>
  <si>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</si>
  <si>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</si>
  <si>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</si>
  <si>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</si>
  <si>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</si>
  <si>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</si>
  <si>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</si>
  <si>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</si>
  <si>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</si>
  <si>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</si>
  <si>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</si>
  <si>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</si>
  <si>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</si>
  <si>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</si>
  <si>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</si>
  <si>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</si>
  <si>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</si>
  <si>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</si>
  <si>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</si>
  <si>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</si>
  <si>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</si>
  <si>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</si>
  <si>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</si>
  <si>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</si>
  <si>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</si>
  <si>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</si>
  <si>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</si>
  <si>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</si>
  <si>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</si>
  <si>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</si>
  <si>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</si>
  <si>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</si>
  <si>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</si>
  <si>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</si>
  <si>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</si>
  <si>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</si>
  <si>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</si>
  <si>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</si>
  <si>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</si>
  <si>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</si>
  <si>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</si>
  <si>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</si>
  <si>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</si>
  <si>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</si>
  <si>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</si>
  <si>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</si>
  <si>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</si>
  <si>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</si>
  <si>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</si>
  <si>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</si>
  <si>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</si>
  <si>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</si>
  <si>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</si>
  <si>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</si>
  <si>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</si>
  <si>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</si>
  <si>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</si>
  <si>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</si>
  <si>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</si>
  <si>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</si>
  <si>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</si>
  <si>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</si>
  <si>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</si>
  <si>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</si>
  <si>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</si>
  <si>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</si>
  <si>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</si>
  <si>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</si>
  <si>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</si>
  <si>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</si>
  <si>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</si>
  <si>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</si>
  <si>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</si>
  <si>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</si>
  <si>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</si>
  <si>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</si>
  <si>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</si>
  <si>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</si>
  <si>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</si>
  <si>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</si>
  <si>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</si>
  <si>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</si>
  <si>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</si>
  <si>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</si>
  <si>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</si>
  <si>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</si>
  <si>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</si>
  <si>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</si>
  <si>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</si>
  <si>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</si>
  <si>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</si>
  <si>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</si>
  <si>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</si>
  <si>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</si>
  <si>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</si>
  <si>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</si>
  <si>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</si>
  <si>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</si>
  <si>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</si>
  <si>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</si>
  <si>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</si>
  <si>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</si>
  <si>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</si>
  <si>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</si>
  <si>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</si>
  <si>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</si>
  <si>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</si>
  <si>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</si>
  <si>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</si>
  <si>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</si>
  <si>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</si>
  <si>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</si>
  <si>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</si>
  <si>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</si>
  <si>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</si>
  <si>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</si>
  <si>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</si>
  <si>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</si>
  <si>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</si>
  <si>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</si>
  <si>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</si>
  <si>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</si>
  <si>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</si>
  <si>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</si>
  <si>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</si>
  <si>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</si>
  <si>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</si>
  <si>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</si>
  <si>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</si>
  <si>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</si>
  <si>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</si>
  <si>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</si>
  <si>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</si>
  <si>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</si>
  <si>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</si>
  <si>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</si>
  <si>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</si>
  <si>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</si>
  <si>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</si>
  <si>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</si>
  <si>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</si>
  <si>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</si>
  <si>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</si>
  <si>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</si>
  <si>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</si>
  <si>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</si>
  <si>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</si>
  <si>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</si>
  <si>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</si>
  <si>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</si>
  <si>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</si>
  <si>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</si>
  <si>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</si>
  <si>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</si>
  <si>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</si>
  <si>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</si>
  <si>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</si>
  <si>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</si>
  <si>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</si>
  <si>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</si>
  <si>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</si>
  <si>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</si>
  <si>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</si>
  <si>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</si>
  <si>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</si>
  <si>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</si>
  <si>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</si>
  <si>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</si>
  <si>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</si>
  <si>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</si>
  <si>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</si>
  <si>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</si>
  <si>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</si>
  <si>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</si>
  <si>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</si>
  <si>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</si>
  <si>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</si>
  <si>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</si>
  <si>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</si>
  <si>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</si>
  <si>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</si>
  <si>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</si>
  <si>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</si>
  <si>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</si>
  <si>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</si>
  <si>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</si>
  <si>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</si>
  <si>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</si>
  <si>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</si>
  <si>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</si>
  <si>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</si>
  <si>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</si>
  <si>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</si>
  <si>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</si>
  <si>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</si>
  <si>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</si>
  <si>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</si>
  <si>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</si>
  <si>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</si>
  <si>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</si>
  <si>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</si>
  <si>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</si>
  <si>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</si>
  <si>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</si>
  <si>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</si>
  <si>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</si>
  <si>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</si>
  <si>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</si>
  <si>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</si>
  <si>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</si>
  <si>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</si>
  <si>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</si>
  <si>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</si>
  <si>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</si>
  <si>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</si>
  <si>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</si>
  <si>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</si>
  <si>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</si>
  <si>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</si>
  <si>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</si>
  <si>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</si>
  <si>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</si>
  <si>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</si>
  <si>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</si>
  <si>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</si>
  <si>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</si>
  <si>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</si>
  <si>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</si>
  <si>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</si>
  <si>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</si>
  <si>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</si>
  <si>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</si>
  <si>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</si>
  <si>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</si>
  <si>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</si>
  <si>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</si>
  <si>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</si>
  <si>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</si>
  <si>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</si>
  <si>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</si>
  <si>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</si>
  <si>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</si>
  <si>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</si>
  <si>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</si>
  <si>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</si>
  <si>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</si>
  <si>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</si>
  <si>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</si>
  <si>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</si>
  <si>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</si>
  <si>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</si>
  <si>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</si>
  <si>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</si>
  <si>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</si>
  <si>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</si>
  <si>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</si>
  <si>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</si>
  <si>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</si>
  <si>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</si>
  <si>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</si>
  <si>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</si>
  <si>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</si>
  <si>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</si>
  <si>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</si>
  <si>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</si>
  <si>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</si>
  <si>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</si>
  <si>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</si>
  <si>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</si>
  <si>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</si>
  <si>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</si>
  <si>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</si>
  <si>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</si>
  <si>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</si>
  <si>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</si>
  <si>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</si>
  <si>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</si>
  <si>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</si>
  <si>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</si>
  <si>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</si>
  <si>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</si>
  <si>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</si>
  <si>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</si>
  <si>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</si>
  <si>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</si>
  <si>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</si>
  <si>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</si>
  <si>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</si>
  <si>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</si>
  <si>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</si>
  <si>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</si>
  <si>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</si>
  <si>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</si>
  <si>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</si>
  <si>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</si>
  <si>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</si>
  <si>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</si>
  <si>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</si>
  <si>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</si>
  <si>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</si>
  <si>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</si>
  <si>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</si>
  <si>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</si>
  <si>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</si>
  <si>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</si>
  <si>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</si>
  <si>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</si>
  <si>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</si>
  <si>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</si>
  <si>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</si>
  <si>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</si>
  <si>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</si>
  <si>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</si>
  <si>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</si>
  <si>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</si>
  <si>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</si>
  <si>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</si>
  <si>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</si>
  <si>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</si>
  <si>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</si>
  <si>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</si>
  <si>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</si>
  <si>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</si>
  <si>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</si>
  <si>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</si>
  <si>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</si>
  <si>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</si>
  <si>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</si>
  <si>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</si>
  <si>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</si>
  <si>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</si>
  <si>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</si>
  <si>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</si>
  <si>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</si>
  <si>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</si>
  <si>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</si>
  <si>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</si>
  <si>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</si>
  <si>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</si>
  <si>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</si>
  <si>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</si>
  <si>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</si>
  <si>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</si>
  <si>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</si>
  <si>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</si>
  <si>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</si>
  <si>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</si>
  <si>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</si>
  <si>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</si>
  <si>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</si>
  <si>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</si>
  <si>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</si>
  <si>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</si>
  <si>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</si>
  <si>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</si>
  <si>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</si>
  <si>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</si>
  <si>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</si>
  <si>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</si>
  <si>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</si>
  <si>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</si>
  <si>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</si>
  <si>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</si>
  <si>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</si>
  <si>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</si>
  <si>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</si>
  <si>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</si>
  <si>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</si>
  <si>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</si>
  <si>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</si>
  <si>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</si>
  <si>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</si>
  <si>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</si>
  <si>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</si>
  <si>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</si>
  <si>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</si>
  <si>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</si>
  <si>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</si>
  <si>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</si>
  <si>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</si>
  <si>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</si>
  <si>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</si>
  <si>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</si>
  <si>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</si>
  <si>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</si>
  <si>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</si>
  <si>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</si>
  <si>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</si>
  <si>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</si>
  <si>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</si>
  <si>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</si>
  <si>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</si>
  <si>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</si>
  <si>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</si>
  <si>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</si>
  <si>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</si>
  <si>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</si>
  <si>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</si>
  <si>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</si>
  <si>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</si>
  <si>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</si>
  <si>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</si>
  <si>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</si>
  <si>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</si>
  <si>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</si>
  <si>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</si>
  <si>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</si>
  <si>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</si>
  <si>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</si>
  <si>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</si>
  <si>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</si>
  <si>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</si>
  <si>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</si>
  <si>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</si>
  <si>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</si>
  <si>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</si>
  <si>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</si>
  <si>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</si>
  <si>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</si>
  <si>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</si>
  <si>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</si>
  <si>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</si>
  <si>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</si>
  <si>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</si>
  <si>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</si>
  <si>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</si>
  <si>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</si>
  <si>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</si>
  <si>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</si>
  <si>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</si>
  <si>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</si>
  <si>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</si>
  <si>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</si>
  <si>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</si>
  <si>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</si>
  <si>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</si>
  <si>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</si>
  <si>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</si>
  <si>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</si>
  <si>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</si>
  <si>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</si>
  <si>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</si>
  <si>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</si>
  <si>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</si>
  <si>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</si>
  <si>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</si>
  <si>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</si>
  <si>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</si>
  <si>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</si>
  <si>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</si>
  <si>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</si>
  <si>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</si>
  <si>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</si>
  <si>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</si>
  <si>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</si>
  <si>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</si>
  <si>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</si>
  <si>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</si>
  <si>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</si>
  <si>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</si>
  <si>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</si>
  <si>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</si>
  <si>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</si>
  <si>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</si>
  <si>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</si>
  <si>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</si>
  <si>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</si>
  <si>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</si>
  <si>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</si>
  <si>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</si>
  <si>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</si>
  <si>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</si>
  <si>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</si>
  <si>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</si>
  <si>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</si>
  <si>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</si>
  <si>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</si>
  <si>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</si>
  <si>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</si>
  <si>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</si>
  <si>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</si>
  <si>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</si>
  <si>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</si>
  <si>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</si>
  <si>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</si>
  <si>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</si>
  <si>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</si>
  <si>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</si>
  <si>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</si>
  <si>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</si>
  <si>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</si>
  <si>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</si>
  <si>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</si>
  <si>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</si>
  <si>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</si>
  <si>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</si>
  <si>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</si>
  <si>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</si>
  <si>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</si>
  <si>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</si>
  <si>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</si>
  <si>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</si>
  <si>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</si>
  <si>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</si>
  <si>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</si>
  <si>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</si>
  <si>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</si>
  <si>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</si>
  <si>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</si>
  <si>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</si>
  <si>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</si>
  <si>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</si>
  <si>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</si>
  <si>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</si>
  <si>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</si>
  <si>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</si>
  <si>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</si>
  <si>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</si>
  <si>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</si>
  <si>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</si>
  <si>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</si>
  <si>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</si>
  <si>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</si>
  <si>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</si>
  <si>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</si>
  <si>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</si>
  <si>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</si>
  <si>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</si>
  <si>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</si>
  <si>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</si>
  <si>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</si>
  <si>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</si>
  <si>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</si>
  <si>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</si>
  <si>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</si>
  <si>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</si>
  <si>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</si>
  <si>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</si>
  <si>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</si>
  <si>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</si>
  <si>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</si>
  <si>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</si>
  <si>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</si>
  <si>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</si>
  <si>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</si>
  <si>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</si>
  <si>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</si>
  <si>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</si>
  <si>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</si>
  <si>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</si>
  <si>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</si>
  <si>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</si>
  <si>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</si>
  <si>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</si>
  <si>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</si>
  <si>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</si>
  <si>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</si>
  <si>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</si>
  <si>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</si>
  <si>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</si>
  <si>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</si>
  <si>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</si>
  <si>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</si>
  <si>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</si>
  <si>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</si>
  <si>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</si>
  <si>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</si>
  <si>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</si>
  <si>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</si>
  <si>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</si>
  <si>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</si>
  <si>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</si>
  <si>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</si>
  <si>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</si>
  <si>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</si>
  <si>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</si>
  <si>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</si>
  <si>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</si>
  <si>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</si>
  <si>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</si>
  <si>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</si>
  <si>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</si>
  <si>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</si>
  <si>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</si>
  <si>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</si>
  <si>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</si>
  <si>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</si>
  <si>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</si>
  <si>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</si>
  <si>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</si>
  <si>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</si>
  <si>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</si>
  <si>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</si>
  <si>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</si>
  <si>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</si>
  <si>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</si>
  <si>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</si>
  <si>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</si>
  <si>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</si>
  <si>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</si>
  <si>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</si>
  <si>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</si>
  <si>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</si>
  <si>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</si>
  <si>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</si>
  <si>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</si>
  <si>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</si>
  <si>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</si>
  <si>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</si>
  <si>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</si>
  <si>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</si>
  <si>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</si>
  <si>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</si>
  <si>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</si>
  <si>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</si>
  <si>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</si>
  <si>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</si>
  <si>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</si>
  <si>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</si>
  <si>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</si>
  <si>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</si>
  <si>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</si>
  <si>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</si>
  <si>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</si>
  <si>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</si>
  <si>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</si>
  <si>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</si>
  <si>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</si>
  <si>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</si>
  <si>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</si>
  <si>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</si>
  <si>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</si>
  <si>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</si>
  <si>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</si>
  <si>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</si>
  <si>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</si>
  <si>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</si>
  <si>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</si>
  <si>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</si>
  <si>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</si>
  <si>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</si>
  <si>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</si>
  <si>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</si>
  <si>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</si>
  <si>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</si>
  <si>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</si>
  <si>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</si>
  <si>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</si>
  <si>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</si>
  <si>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</si>
  <si>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</si>
  <si>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</si>
  <si>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</si>
  <si>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</si>
  <si>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</si>
  <si>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</si>
  <si>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</si>
  <si>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</si>
  <si>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</si>
  <si>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</si>
  <si>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</si>
  <si>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</si>
  <si>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</si>
  <si>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</si>
  <si>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</si>
  <si>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</si>
  <si>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</si>
  <si>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</si>
  <si>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</si>
  <si>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</si>
  <si>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</si>
  <si>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</si>
  <si>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</si>
  <si>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</si>
  <si>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</si>
  <si>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</si>
  <si>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</si>
  <si>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</si>
  <si>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</si>
  <si>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</si>
  <si>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</si>
  <si>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</si>
  <si>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</si>
  <si>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</si>
  <si>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</si>
  <si>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</si>
  <si>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</si>
  <si>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</si>
  <si>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</si>
  <si>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</si>
  <si>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</si>
  <si>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</si>
  <si>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</si>
  <si>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</si>
  <si>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</si>
  <si>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</si>
  <si>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</si>
  <si>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</si>
  <si>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</si>
  <si>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</si>
  <si>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</si>
  <si>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</si>
  <si>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</si>
  <si>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</si>
  <si>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</si>
  <si>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</si>
  <si>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</si>
  <si>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</si>
  <si>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</si>
  <si>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</si>
  <si>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</si>
  <si>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</si>
  <si>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</si>
  <si>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</si>
  <si>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</si>
  <si>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</si>
  <si>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</si>
  <si>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</si>
  <si>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</si>
  <si>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</si>
  <si>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</si>
  <si>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</si>
  <si>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</si>
  <si>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</si>
  <si>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</si>
  <si>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</si>
  <si>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</si>
  <si>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</si>
  <si>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</si>
  <si>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</si>
  <si>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</si>
  <si>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</si>
  <si>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</si>
  <si>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</si>
  <si>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</si>
  <si>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</si>
  <si>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</si>
  <si>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</si>
  <si>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</si>
  <si>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</si>
  <si>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</si>
  <si>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</si>
  <si>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</si>
  <si>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</si>
  <si>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</si>
  <si>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</si>
  <si>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</si>
  <si>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</si>
  <si>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</si>
  <si>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</si>
  <si>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</si>
  <si>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</si>
  <si>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</si>
  <si>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</si>
  <si>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</si>
  <si>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</si>
  <si>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</si>
  <si>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</si>
  <si>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</si>
  <si>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</si>
  <si>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</si>
  <si>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</si>
  <si>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</si>
  <si>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</si>
  <si>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</si>
  <si>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</si>
  <si>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</si>
  <si>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</si>
  <si>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</si>
  <si>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</si>
  <si>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</si>
  <si>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</si>
  <si>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</si>
  <si>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</si>
  <si>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</si>
  <si>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</si>
  <si>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</si>
  <si>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</si>
  <si>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</si>
  <si>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</si>
  <si>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</si>
  <si>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</si>
  <si>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</si>
  <si>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</si>
  <si>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</si>
  <si>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</si>
  <si>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</si>
  <si>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</si>
  <si>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</si>
  <si>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</si>
  <si>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</si>
  <si>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</si>
  <si>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</si>
  <si>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</si>
  <si>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</si>
  <si>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</si>
  <si>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</si>
  <si>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</si>
  <si>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</si>
  <si>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</si>
  <si>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</si>
  <si>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</si>
  <si>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</si>
  <si>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</si>
  <si>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</si>
  <si>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</si>
  <si>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</si>
  <si>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</si>
  <si>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</si>
  <si>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</si>
  <si>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</si>
  <si>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</si>
  <si>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</si>
  <si>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</si>
  <si>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</si>
  <si>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</si>
  <si>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</si>
  <si>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</si>
  <si>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</si>
  <si>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</si>
  <si>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</si>
  <si>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</si>
  <si>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</si>
  <si>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</si>
  <si>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</si>
  <si>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</si>
  <si>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</si>
  <si>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</si>
  <si>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</si>
  <si>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</si>
  <si>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</si>
  <si>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</si>
  <si>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</si>
  <si>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</si>
  <si>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</si>
  <si>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</si>
  <si>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</si>
  <si>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</si>
  <si>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</si>
  <si>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</si>
  <si>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</si>
  <si>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</si>
  <si>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</si>
  <si>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</si>
  <si>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</si>
  <si>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</si>
  <si>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</si>
  <si>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</si>
  <si>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</si>
  <si>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</si>
  <si>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</si>
  <si>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</si>
  <si>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</si>
  <si>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</si>
  <si>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</si>
  <si>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</si>
  <si>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</si>
  <si>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</si>
  <si>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</si>
  <si>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</si>
  <si>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</si>
  <si>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</si>
  <si>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</si>
  <si>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</si>
  <si>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</si>
  <si>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</si>
  <si>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</si>
  <si>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</si>
  <si>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</si>
  <si>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</si>
  <si>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</si>
  <si>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</si>
  <si>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</si>
  <si>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</si>
  <si>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</si>
  <si>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</si>
  <si>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</si>
  <si>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</si>
  <si>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</si>
  <si>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</si>
  <si>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</si>
  <si>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</si>
  <si>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</si>
  <si>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</si>
  <si>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</si>
  <si>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</si>
  <si>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</si>
  <si>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</si>
  <si>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</si>
  <si>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</si>
  <si>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</si>
  <si>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</si>
  <si>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</si>
  <si>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</si>
  <si>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</si>
  <si>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</si>
  <si>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</si>
  <si>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</si>
  <si>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</si>
  <si>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</si>
  <si>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</si>
  <si>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</si>
  <si>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</si>
  <si>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</si>
  <si>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</si>
  <si>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</si>
  <si>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</si>
  <si>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</si>
  <si>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</si>
  <si>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</si>
  <si>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</si>
  <si>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</si>
  <si>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</si>
  <si>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</si>
  <si>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</si>
  <si>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</si>
  <si>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</si>
  <si>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</si>
  <si>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</si>
  <si>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</si>
  <si>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</si>
  <si>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</si>
  <si>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</si>
  <si>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</si>
  <si>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</si>
  <si>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</si>
  <si>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</si>
  <si>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</si>
  <si>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</si>
  <si>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</si>
  <si>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</si>
  <si>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</si>
  <si>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</si>
  <si>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</si>
  <si>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</si>
  <si>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</si>
  <si>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</si>
  <si>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</si>
  <si>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</si>
  <si>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</si>
  <si>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</si>
  <si>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</si>
  <si>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</si>
  <si>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</si>
  <si>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</si>
  <si>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</si>
  <si>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</si>
  <si>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</si>
  <si>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</si>
  <si>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</si>
  <si>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</si>
  <si>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</si>
  <si>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</si>
  <si>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</si>
  <si>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</si>
  <si>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</si>
  <si>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</si>
  <si>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</si>
  <si>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</si>
  <si>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</si>
  <si>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</si>
  <si>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</si>
  <si>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</si>
  <si>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</si>
  <si>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</si>
  <si>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</si>
  <si>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</si>
  <si>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</si>
  <si>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</si>
  <si>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</si>
  <si>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</si>
  <si>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</si>
  <si>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</si>
  <si>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</si>
  <si>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</si>
  <si>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</si>
  <si>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</si>
  <si>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</si>
  <si>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</si>
  <si>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</si>
  <si>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</si>
  <si>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</si>
  <si>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</si>
  <si>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</si>
  <si>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</si>
  <si>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</si>
  <si>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</si>
  <si>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</si>
  <si>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</si>
  <si>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</si>
  <si>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</si>
  <si>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</si>
  <si>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</si>
  <si>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</si>
  <si>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</si>
  <si>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</si>
  <si>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</si>
  <si>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</si>
  <si>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</si>
  <si>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</si>
  <si>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</si>
  <si>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</si>
  <si>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</si>
  <si>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</si>
  <si>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</si>
  <si>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</si>
  <si>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</si>
  <si>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</si>
  <si>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</si>
  <si>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</si>
  <si>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</si>
  <si>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</si>
  <si>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</si>
  <si>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</si>
  <si>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</si>
  <si>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</si>
  <si>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</si>
  <si>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</si>
  <si>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</si>
  <si>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</si>
  <si>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</si>
  <si>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</si>
  <si>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</si>
  <si>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</si>
  <si>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</si>
  <si>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</si>
  <si>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</si>
  <si>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</si>
  <si>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</si>
  <si>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</si>
  <si>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</si>
  <si>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</si>
  <si>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</si>
  <si>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</si>
  <si>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</si>
  <si>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</si>
  <si>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</si>
  <si>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</si>
  <si>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</si>
  <si>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</si>
  <si>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</si>
  <si>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</si>
  <si>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</si>
  <si>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</si>
  <si>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</si>
  <si>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</si>
  <si>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</si>
  <si>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</si>
  <si>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</si>
  <si>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</si>
  <si>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</si>
  <si>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</si>
  <si>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</si>
  <si>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</si>
  <si>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</si>
  <si>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</si>
  <si>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</si>
  <si>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</si>
  <si>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</si>
  <si>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</si>
  <si>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</si>
  <si>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</si>
  <si>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</si>
  <si>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</si>
  <si>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</si>
  <si>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</si>
  <si>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</si>
  <si>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</si>
  <si>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</si>
  <si>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</si>
  <si>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</si>
  <si>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</si>
  <si>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</si>
  <si>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</si>
  <si>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</si>
  <si>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</si>
  <si>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</si>
  <si>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</si>
  <si>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</si>
  <si>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</si>
  <si>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</si>
  <si>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</si>
  <si>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</si>
  <si>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</si>
  <si>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</si>
  <si>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</si>
  <si>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</si>
  <si>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</si>
  <si>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</si>
  <si>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</si>
  <si>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</si>
  <si>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</si>
  <si>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</si>
  <si>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</si>
  <si>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</si>
  <si>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</si>
  <si>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</si>
  <si>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</si>
  <si>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</si>
  <si>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</si>
  <si>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</si>
  <si>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</si>
  <si>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</si>
  <si>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</si>
  <si>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</si>
  <si>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</si>
  <si>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</si>
  <si>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</si>
  <si>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</si>
  <si>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</si>
  <si>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</si>
  <si>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</si>
  <si>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</si>
  <si>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</si>
  <si>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</si>
  <si>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</si>
  <si>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</si>
  <si>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</si>
  <si>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</si>
  <si>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</si>
  <si>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</si>
  <si>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</si>
  <si>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</si>
  <si>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</si>
  <si>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</si>
  <si>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</si>
  <si>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</si>
  <si>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</si>
  <si>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</si>
  <si>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</si>
  <si>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</si>
  <si>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</si>
  <si>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</si>
  <si>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</si>
  <si>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</si>
  <si>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</si>
  <si>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</si>
  <si>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</si>
  <si>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</si>
  <si>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</si>
  <si>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</si>
  <si>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</si>
  <si>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</si>
  <si>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</si>
  <si>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</si>
  <si>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</si>
  <si>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</si>
  <si>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</si>
  <si>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</si>
  <si>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</si>
  <si>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</si>
  <si>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</si>
  <si>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</si>
  <si>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</si>
  <si>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</si>
  <si>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</si>
  <si>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</si>
  <si>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</si>
  <si>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</si>
  <si>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</si>
  <si>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</si>
  <si>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</si>
  <si>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</si>
  <si>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</si>
  <si>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</si>
  <si>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</si>
  <si>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</si>
  <si>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</si>
  <si>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</si>
  <si>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</si>
  <si>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</si>
  <si>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</si>
  <si>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</si>
  <si>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</si>
  <si>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</si>
  <si>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</si>
  <si>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</si>
  <si>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</si>
  <si>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</si>
  <si>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</si>
  <si>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</si>
  <si>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</si>
  <si>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</si>
  <si>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</si>
  <si>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</si>
  <si>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</si>
  <si>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</si>
  <si>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</si>
  <si>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</si>
  <si>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</si>
  <si>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</si>
  <si>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</si>
  <si>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</si>
  <si>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</si>
  <si>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</si>
  <si>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</si>
  <si>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</si>
  <si>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</si>
  <si>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</si>
  <si>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</si>
  <si>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</si>
  <si>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</si>
  <si>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</si>
  <si>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</si>
  <si>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</si>
  <si>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</si>
  <si>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</si>
  <si>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</si>
  <si>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</si>
  <si>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</si>
  <si>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</si>
  <si>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</si>
  <si>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</si>
  <si>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</si>
  <si>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</si>
  <si>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</si>
  <si>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</si>
  <si>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</si>
  <si>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</si>
  <si>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</si>
  <si>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</si>
  <si>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</si>
  <si>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</si>
  <si>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</si>
  <si>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</si>
  <si>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</si>
  <si>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</si>
  <si>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</si>
  <si>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</si>
  <si>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</si>
  <si>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</si>
  <si>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</si>
  <si>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</si>
  <si>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</si>
  <si>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</si>
  <si>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</si>
  <si>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</si>
  <si>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</si>
  <si>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</si>
  <si>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</si>
  <si>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</si>
  <si>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</si>
  <si>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</si>
  <si>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</si>
  <si>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</si>
  <si>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</si>
  <si>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</si>
  <si>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</si>
  <si>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</si>
  <si>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</si>
  <si>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</si>
  <si>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</si>
  <si>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</si>
  <si>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</si>
  <si>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</si>
  <si>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</si>
  <si>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</si>
  <si>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</si>
  <si>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</si>
  <si>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</si>
  <si>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</si>
  <si>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</si>
  <si>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</si>
  <si>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</si>
  <si>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</si>
  <si>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</si>
  <si>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</si>
  <si>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</si>
  <si>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</si>
  <si>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</si>
  <si>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</si>
  <si>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</si>
  <si>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</si>
  <si>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</si>
  <si>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</si>
  <si>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</si>
  <si>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</si>
  <si>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</si>
  <si>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</si>
  <si>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</si>
  <si>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</si>
  <si>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</si>
  <si>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</si>
  <si>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</si>
  <si>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</si>
  <si>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</si>
  <si>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</si>
  <si>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</si>
  <si>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</si>
  <si>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</si>
  <si>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</si>
  <si>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</si>
  <si>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</si>
  <si>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</si>
  <si>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</si>
  <si>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</si>
  <si>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</si>
  <si>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</si>
  <si>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</si>
  <si>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</si>
  <si>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</si>
  <si>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</si>
  <si>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</si>
  <si>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</si>
  <si>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</si>
  <si>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</si>
  <si>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</si>
  <si>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</si>
  <si>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</si>
  <si>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</si>
  <si>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</si>
  <si>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</si>
  <si>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</si>
  <si>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</si>
  <si>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</si>
  <si>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</si>
  <si>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</si>
  <si>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</si>
  <si>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</si>
  <si>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</si>
  <si>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</si>
  <si>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</si>
  <si>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</si>
  <si>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</si>
  <si>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</si>
  <si>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</si>
  <si>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</si>
  <si>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</si>
  <si>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</si>
  <si>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</si>
  <si>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</si>
  <si>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</si>
  <si>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</si>
  <si>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</si>
  <si>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</si>
  <si>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</si>
  <si>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</si>
  <si>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</si>
  <si>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</si>
  <si>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</si>
  <si>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</si>
  <si>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</si>
  <si>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</si>
  <si>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</si>
  <si>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</si>
  <si>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</si>
  <si>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</si>
  <si>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</si>
  <si>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</si>
  <si>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</si>
  <si>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</si>
  <si>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</si>
  <si>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</si>
  <si>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</si>
  <si>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</si>
  <si>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</si>
  <si>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</si>
  <si>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</si>
  <si>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</si>
  <si>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</si>
  <si>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</si>
  <si>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</si>
  <si>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</si>
  <si>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</si>
  <si>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</si>
  <si>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</si>
  <si>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</si>
  <si>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</si>
  <si>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</si>
  <si>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</si>
  <si>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</si>
  <si>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</si>
  <si>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</si>
  <si>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</si>
  <si>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</si>
  <si>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</si>
  <si>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</si>
  <si>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</si>
  <si>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</si>
  <si>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</si>
  <si>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</si>
  <si>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</si>
  <si>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</si>
  <si>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</si>
  <si>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</si>
  <si>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</si>
  <si>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</si>
  <si>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</si>
  <si>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</si>
  <si>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</si>
  <si>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</si>
  <si>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</si>
  <si>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</si>
  <si>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</si>
  <si>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</si>
  <si>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</si>
  <si>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</si>
  <si>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</si>
  <si>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</si>
  <si>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</si>
  <si>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</si>
  <si>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</si>
  <si>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</si>
  <si>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</si>
  <si>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</si>
  <si>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</si>
  <si>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</si>
  <si>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</si>
  <si>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</si>
  <si>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</si>
  <si>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</si>
  <si>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</si>
  <si>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</si>
  <si>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</si>
  <si>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</si>
  <si>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</si>
  <si>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</si>
  <si>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</si>
  <si>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</si>
  <si>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</si>
  <si>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</si>
  <si>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</si>
  <si>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</si>
  <si>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</si>
  <si>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</si>
  <si>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</si>
  <si>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</si>
  <si>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</si>
  <si>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</si>
  <si>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</si>
  <si>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</si>
  <si>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</si>
  <si>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</si>
  <si>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</si>
  <si>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</si>
  <si>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</si>
  <si>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</si>
  <si>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</si>
  <si>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</si>
  <si>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</si>
  <si>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</si>
  <si>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</si>
  <si>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</si>
  <si>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</si>
  <si>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</si>
  <si>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</si>
  <si>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</si>
  <si>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</si>
  <si>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</si>
  <si>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</si>
  <si>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</si>
  <si>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</si>
  <si>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</si>
  <si>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</si>
  <si>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</si>
  <si>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</si>
  <si>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</si>
  <si>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</si>
  <si>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</si>
  <si>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</si>
  <si>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</si>
  <si>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</si>
  <si>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</si>
  <si>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</si>
  <si>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</si>
  <si>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</si>
  <si>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</si>
  <si>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</si>
  <si>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</si>
  <si>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</si>
  <si>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</si>
  <si>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</si>
  <si>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</si>
  <si>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</si>
  <si>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</si>
  <si>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</si>
  <si>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</si>
  <si>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</si>
  <si>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</si>
  <si>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</si>
  <si>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</si>
  <si>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</si>
  <si>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</si>
  <si>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</si>
  <si>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</si>
  <si>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</si>
  <si>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</si>
  <si>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</si>
  <si>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</si>
  <si>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</si>
  <si>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</si>
  <si>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</si>
  <si>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</si>
  <si>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</si>
  <si>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</si>
  <si>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</si>
  <si>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</si>
  <si>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</si>
  <si>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</si>
  <si>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</si>
  <si>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</si>
  <si>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</si>
  <si>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</si>
  <si>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</si>
  <si>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</si>
  <si>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</si>
  <si>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</si>
  <si>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</si>
  <si>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</si>
  <si>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</si>
  <si>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</si>
  <si>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</si>
  <si>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</si>
  <si>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</si>
  <si>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</si>
  <si>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</si>
  <si>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</si>
  <si>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</si>
  <si>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</si>
  <si>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</si>
  <si>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</si>
  <si>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</si>
  <si>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</si>
  <si>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</si>
  <si>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</si>
  <si>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</si>
  <si>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</si>
  <si>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</si>
  <si>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</si>
  <si>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</si>
  <si>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</si>
  <si>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</si>
  <si>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</si>
  <si>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</si>
  <si>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</si>
  <si>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</si>
  <si>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</si>
  <si>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</si>
  <si>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</si>
  <si>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</si>
  <si>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</si>
  <si>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</si>
  <si>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</si>
  <si>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</si>
  <si>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</si>
  <si>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</si>
  <si>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</si>
  <si>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</si>
  <si>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</si>
  <si>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</si>
  <si>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</si>
  <si>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</si>
  <si>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</si>
  <si>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</si>
  <si>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</si>
  <si>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</si>
  <si>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</si>
  <si>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</si>
  <si>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</si>
  <si>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</si>
  <si>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</si>
  <si>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</si>
  <si>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</si>
  <si>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</si>
  <si>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</si>
  <si>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</si>
  <si>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</si>
  <si>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</si>
  <si>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</si>
  <si>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</si>
  <si>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</si>
  <si>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</si>
  <si>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</si>
  <si>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</si>
  <si>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</si>
  <si>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</si>
  <si>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</si>
  <si>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</si>
  <si>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</si>
  <si>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</si>
  <si>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</si>
  <si>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</si>
  <si>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</si>
  <si>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</si>
  <si>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</si>
  <si>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</si>
  <si>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</si>
  <si>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</si>
  <si>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</si>
  <si>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</si>
  <si>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</si>
  <si>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</si>
  <si>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</si>
  <si>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</si>
  <si>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</si>
  <si>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</si>
  <si>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</si>
  <si>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</si>
  <si>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</si>
  <si>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</si>
  <si>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</si>
  <si>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</si>
  <si>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</si>
  <si>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</si>
  <si>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</si>
  <si>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</si>
  <si>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</si>
  <si>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</si>
  <si>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</si>
  <si>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</si>
  <si>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</si>
  <si>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</si>
  <si>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</si>
  <si>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</si>
  <si>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</si>
  <si>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</si>
  <si>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</si>
  <si>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</si>
  <si>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</si>
  <si>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</si>
  <si>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</si>
  <si>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</si>
  <si>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</si>
  <si>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</si>
  <si>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</si>
  <si>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</si>
  <si>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</si>
  <si>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</si>
  <si>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</si>
  <si>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</si>
  <si>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</si>
  <si>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</si>
  <si>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</si>
  <si>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</si>
  <si>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</si>
  <si>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</si>
  <si>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</si>
  <si>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</si>
  <si>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</si>
  <si>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</si>
  <si>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</si>
  <si>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</si>
  <si>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</si>
  <si>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</si>
  <si>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</si>
  <si>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</si>
  <si>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</si>
  <si>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</si>
  <si>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</si>
  <si>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</si>
  <si>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</si>
  <si>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</si>
  <si>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</si>
  <si>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</si>
  <si>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</si>
  <si>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</si>
  <si>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</si>
  <si>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</si>
  <si>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</si>
  <si>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</si>
  <si>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</si>
  <si>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</si>
  <si>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</si>
  <si>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</si>
  <si>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</si>
  <si>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</si>
  <si>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</si>
  <si>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</si>
  <si>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</si>
  <si>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</si>
  <si>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</si>
  <si>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</si>
  <si>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</si>
  <si>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</si>
  <si>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</si>
  <si>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</si>
  <si>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</si>
  <si>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</si>
  <si>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</si>
  <si>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</si>
  <si>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</si>
  <si>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</si>
  <si>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</si>
  <si>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</si>
  <si>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</si>
  <si>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</si>
  <si>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</si>
  <si>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</si>
  <si>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</si>
  <si>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</si>
  <si>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</si>
  <si>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</si>
  <si>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</si>
  <si>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</si>
  <si>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</si>
  <si>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</si>
  <si>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</si>
  <si>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</si>
  <si>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</si>
  <si>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</si>
  <si>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</si>
  <si>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</si>
  <si>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</si>
  <si>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</si>
  <si>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</si>
  <si>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</si>
  <si>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</si>
  <si>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</si>
  <si>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</si>
  <si>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</si>
  <si>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</si>
  <si>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</si>
  <si>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</si>
  <si>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</si>
  <si>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</si>
  <si>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</si>
  <si>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</si>
  <si>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</si>
  <si>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</si>
  <si>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</si>
  <si>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</si>
  <si>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</si>
  <si>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</si>
  <si>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</si>
  <si>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</si>
  <si>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</si>
  <si>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</si>
  <si>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</si>
  <si>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</si>
  <si>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</si>
  <si>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</si>
  <si>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</si>
  <si>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</si>
  <si>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</si>
  <si>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</si>
  <si>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</si>
  <si>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</si>
  <si>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</si>
  <si>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</si>
  <si>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</si>
  <si>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</si>
  <si>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</si>
  <si>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</si>
  <si>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</si>
  <si>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</si>
  <si>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</si>
  <si>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</si>
  <si>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</si>
  <si>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</si>
  <si>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</si>
  <si>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</si>
  <si>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</si>
  <si>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</si>
  <si>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</si>
  <si>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</si>
  <si>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</si>
  <si>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</si>
  <si>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</si>
  <si>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</si>
  <si>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</si>
  <si>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</si>
  <si>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</si>
  <si>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</si>
  <si>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</si>
  <si>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</si>
  <si>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</si>
  <si>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</si>
  <si>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</si>
  <si>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</si>
  <si>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</si>
  <si>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</si>
  <si>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</si>
  <si>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</si>
  <si>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</si>
  <si>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</si>
  <si>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</si>
  <si>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</si>
  <si>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</si>
  <si>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</si>
  <si>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</si>
  <si>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</si>
  <si>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</si>
  <si>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</si>
  <si>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</si>
  <si>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</si>
  <si>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</si>
  <si>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</si>
  <si>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</si>
  <si>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</si>
  <si>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</si>
  <si>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</si>
  <si>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</si>
  <si>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</si>
  <si>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</si>
  <si>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</si>
  <si>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</si>
  <si>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</si>
  <si>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</si>
  <si>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</si>
  <si>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</si>
  <si>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</si>
  <si>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</si>
  <si>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</si>
  <si>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</si>
  <si>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</si>
  <si>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</si>
  <si>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</si>
  <si>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</si>
  <si>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</si>
  <si>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</si>
  <si>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</si>
  <si>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</si>
  <si>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</si>
  <si>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</si>
  <si>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</si>
  <si>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</si>
  <si>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</si>
  <si>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</si>
  <si>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</si>
  <si>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</si>
  <si>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</si>
  <si>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</si>
  <si>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</si>
  <si>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</si>
  <si>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</si>
  <si>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</si>
  <si>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</si>
  <si>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</si>
  <si>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</si>
  <si>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</si>
  <si>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</si>
  <si>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</si>
  <si>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</si>
  <si>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</si>
  <si>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</si>
  <si>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</si>
  <si>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</si>
  <si>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</si>
  <si>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</si>
  <si>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</si>
  <si>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</si>
  <si>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</si>
  <si>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</si>
  <si>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</si>
  <si>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</si>
  <si>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</si>
  <si>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</si>
  <si>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</si>
  <si>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</si>
  <si>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</si>
  <si>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</si>
  <si>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</si>
  <si>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</si>
  <si>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</si>
  <si>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</si>
  <si>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</si>
  <si>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</si>
  <si>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</si>
  <si>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</si>
  <si>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</si>
  <si>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</si>
  <si>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</si>
  <si>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</si>
  <si>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</si>
  <si>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</si>
  <si>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</si>
  <si>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</si>
  <si>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</si>
  <si>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</si>
  <si>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</si>
  <si>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</si>
  <si>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</si>
  <si>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</si>
  <si>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</si>
  <si>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</si>
  <si>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</si>
  <si>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</si>
  <si>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</si>
  <si>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</si>
  <si>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</si>
  <si>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</si>
  <si>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</si>
  <si>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</si>
  <si>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</si>
  <si>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</si>
  <si>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</si>
  <si>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</si>
  <si>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</si>
  <si>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</si>
  <si>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</si>
  <si>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</si>
  <si>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</si>
  <si>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</si>
  <si>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</si>
  <si>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</si>
  <si>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</si>
  <si>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</si>
  <si>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</si>
  <si>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</si>
  <si>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</si>
  <si>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</si>
  <si>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</si>
  <si>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</si>
  <si>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</si>
  <si>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</si>
  <si>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</si>
  <si>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</si>
  <si>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</si>
  <si>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</si>
  <si>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</si>
  <si>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</si>
  <si>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</si>
  <si>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</si>
  <si>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</si>
  <si>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</si>
  <si>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</si>
  <si>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</si>
  <si>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</si>
  <si>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</si>
  <si>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</si>
  <si>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</si>
  <si>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</si>
  <si>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</si>
  <si>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</si>
  <si>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</si>
  <si>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</si>
  <si>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</si>
  <si>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</si>
  <si>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</si>
  <si>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</si>
  <si>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</si>
  <si>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</si>
  <si>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</si>
  <si>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</si>
  <si>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</si>
  <si>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</si>
  <si>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</si>
  <si>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</si>
  <si>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</si>
  <si>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</si>
  <si>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</si>
  <si>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</si>
  <si>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</si>
  <si>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</si>
  <si>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</si>
  <si>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</si>
  <si>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</si>
  <si>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</si>
  <si>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</si>
  <si>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</si>
  <si>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</si>
  <si>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</si>
  <si>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</si>
  <si>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</si>
  <si>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</si>
  <si>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</si>
  <si>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</si>
  <si>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</si>
  <si>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</si>
  <si>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</si>
  <si>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</si>
  <si>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</si>
  <si>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</si>
  <si>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</si>
  <si>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</si>
  <si>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</si>
  <si>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</si>
  <si>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</si>
  <si>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</si>
  <si>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</si>
  <si>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</si>
  <si>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</si>
  <si>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</si>
  <si>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</si>
  <si>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</si>
  <si>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</si>
  <si>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</si>
  <si>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</si>
  <si>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</si>
  <si>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</si>
  <si>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</si>
  <si>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</si>
  <si>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</si>
  <si>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</si>
  <si>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</si>
  <si>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</si>
  <si>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</si>
  <si>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</si>
  <si>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</si>
  <si>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</si>
  <si>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</si>
  <si>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</si>
  <si>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</si>
  <si>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</si>
  <si>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</si>
  <si>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</si>
  <si>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</si>
  <si>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</si>
  <si>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</si>
  <si>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</si>
  <si>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</si>
  <si>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</si>
  <si>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</si>
  <si>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</si>
  <si>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</si>
  <si>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</si>
  <si>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</si>
  <si>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</si>
  <si>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</si>
  <si>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</si>
  <si>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</si>
  <si>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</si>
  <si>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</si>
  <si>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</si>
  <si>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</si>
  <si>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</si>
  <si>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</si>
  <si>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</si>
  <si>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</si>
  <si>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</si>
  <si>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</si>
  <si>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</si>
  <si>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</si>
  <si>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</si>
  <si>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</si>
  <si>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</si>
  <si>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</si>
  <si>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</si>
  <si>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</si>
  <si>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</si>
  <si>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</si>
  <si>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</si>
  <si>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</si>
  <si>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</si>
  <si>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</si>
  <si>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</si>
  <si>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</si>
  <si>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</si>
  <si>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</si>
  <si>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</si>
  <si>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</si>
  <si>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</si>
  <si>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</si>
  <si>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</si>
  <si>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</si>
  <si>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</si>
  <si>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</si>
  <si>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</si>
  <si>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</si>
  <si>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</si>
  <si>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</si>
  <si>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</si>
  <si>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</si>
  <si>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</si>
  <si>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</si>
  <si>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</si>
  <si>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</si>
  <si>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</si>
  <si>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</si>
  <si>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</si>
  <si>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</si>
  <si>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</si>
  <si>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</si>
  <si>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</si>
  <si>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</si>
  <si>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</si>
  <si>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</si>
  <si>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</si>
  <si>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</si>
  <si>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</si>
  <si>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</si>
  <si>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</si>
  <si>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</si>
  <si>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</si>
  <si>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</si>
  <si>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</si>
  <si>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</si>
  <si>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</si>
  <si>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</si>
  <si>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</si>
  <si>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</si>
  <si>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</si>
  <si>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</si>
  <si>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</si>
  <si>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</si>
  <si>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</si>
  <si>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</si>
  <si>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</si>
  <si>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</si>
  <si>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</si>
  <si>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</si>
  <si>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</si>
  <si>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</si>
  <si>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</si>
  <si>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</si>
  <si>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</si>
  <si>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</si>
  <si>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</si>
  <si>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</si>
  <si>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</si>
  <si>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</si>
  <si>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</si>
  <si>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</si>
  <si>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</si>
  <si>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</si>
  <si>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</si>
  <si>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</si>
  <si>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</si>
  <si>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</si>
  <si>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</si>
  <si>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</si>
  <si>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</si>
  <si>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</si>
  <si>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</si>
  <si>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</si>
  <si>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</si>
  <si>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</si>
  <si>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</si>
  <si>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</si>
  <si>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</si>
  <si>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</si>
  <si>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</si>
  <si>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</si>
  <si>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</si>
  <si>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</si>
  <si>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</si>
  <si>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</si>
  <si>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</si>
  <si>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</si>
  <si>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</si>
  <si>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</si>
  <si>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</si>
  <si>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</si>
  <si>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</si>
  <si>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</si>
  <si>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</si>
  <si>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</si>
  <si>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</si>
  <si>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</si>
  <si>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</si>
  <si>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</si>
  <si>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</si>
  <si>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</si>
  <si>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</si>
  <si>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</si>
  <si>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</si>
  <si>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</si>
  <si>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</si>
  <si>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</si>
  <si>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</si>
  <si>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</si>
  <si>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</si>
  <si>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</si>
  <si>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</si>
  <si>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</si>
  <si>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</si>
  <si>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</si>
  <si>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</si>
  <si>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</si>
  <si>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</si>
  <si>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</si>
  <si>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</si>
  <si>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</si>
  <si>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</si>
  <si>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</si>
  <si>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</si>
  <si>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</si>
  <si>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</si>
  <si>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</si>
  <si>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</si>
  <si>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</si>
  <si>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</si>
  <si>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</si>
  <si>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</si>
  <si>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</si>
  <si>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</si>
  <si>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</si>
  <si>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</si>
  <si>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</si>
  <si>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</si>
  <si>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</si>
  <si>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</si>
  <si>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</si>
  <si>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</si>
  <si>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</si>
  <si>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</si>
  <si>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</si>
  <si>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</si>
  <si>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</si>
  <si>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</si>
  <si>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</si>
  <si>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</si>
  <si>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</si>
  <si>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</si>
  <si>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</si>
  <si>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</si>
  <si>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</si>
  <si>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</si>
  <si>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</si>
  <si>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</si>
  <si>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</si>
  <si>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</si>
  <si>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</si>
  <si>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</si>
  <si>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</si>
  <si>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</si>
  <si>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</si>
  <si>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</si>
  <si>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</si>
  <si>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</si>
  <si>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</si>
  <si>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</si>
  <si>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</si>
  <si>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</si>
  <si>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</si>
  <si>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</si>
  <si>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</si>
  <si>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</si>
  <si>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</si>
  <si>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</si>
  <si>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</si>
  <si>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</si>
  <si>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</si>
  <si>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</si>
  <si>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</si>
  <si>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</si>
  <si>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</si>
  <si>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</si>
  <si>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</si>
  <si>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</si>
  <si>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</si>
  <si>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</si>
  <si>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</si>
  <si>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</si>
  <si>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</si>
  <si>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</si>
  <si>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</si>
  <si>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</si>
  <si>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</si>
  <si>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</si>
  <si>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</si>
  <si>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</si>
  <si>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</si>
  <si>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</si>
  <si>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</si>
  <si>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</si>
  <si>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</si>
  <si>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</si>
  <si>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</si>
  <si>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</si>
  <si>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</si>
  <si>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</si>
  <si>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</si>
  <si>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</si>
  <si>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</si>
  <si>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</si>
  <si>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</si>
  <si>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</si>
  <si>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</si>
  <si>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</si>
  <si>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</si>
  <si>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</si>
  <si>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</si>
  <si>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</si>
  <si>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</si>
  <si>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</si>
  <si>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</si>
  <si>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</si>
  <si>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</si>
  <si>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</si>
  <si>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</si>
  <si>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</si>
  <si>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</si>
  <si>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</si>
  <si>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</si>
  <si>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</si>
  <si>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</si>
  <si>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</si>
  <si>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</si>
  <si>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</si>
  <si>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</si>
  <si>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</si>
  <si>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</si>
  <si>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</si>
  <si>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</si>
  <si>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</si>
  <si>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</si>
  <si>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</si>
  <si>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</si>
  <si>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</si>
  <si>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</si>
  <si>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</si>
  <si>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</si>
  <si>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</si>
  <si>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</si>
  <si>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</si>
  <si>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</si>
  <si>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</si>
  <si>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</si>
  <si>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</si>
  <si>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</si>
  <si>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</si>
  <si>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</si>
  <si>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</si>
  <si>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</si>
  <si>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</si>
  <si>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</si>
  <si>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</si>
  <si>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</si>
  <si>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</si>
  <si>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</si>
  <si>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</si>
  <si>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</si>
  <si>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</si>
  <si>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</si>
  <si>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</si>
  <si>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</si>
  <si>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</si>
  <si>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</si>
  <si>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</si>
  <si>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</si>
  <si>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</si>
  <si>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</si>
  <si>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</si>
  <si>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</si>
  <si>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</si>
  <si>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</si>
  <si>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</si>
  <si>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</si>
  <si>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</si>
  <si>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</si>
  <si>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</si>
  <si>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</si>
  <si>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</si>
  <si>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</si>
  <si>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</si>
  <si>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</si>
  <si>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</si>
  <si>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</si>
  <si>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</si>
  <si>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</si>
  <si>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</si>
  <si>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</si>
  <si>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</si>
  <si>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</si>
  <si>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</si>
  <si>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</si>
  <si>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</si>
  <si>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</si>
  <si>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</si>
  <si>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</si>
  <si>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</si>
  <si>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</si>
  <si>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</si>
  <si>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</si>
  <si>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</si>
  <si>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</si>
  <si>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</si>
  <si>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</si>
  <si>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</si>
  <si>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</si>
  <si>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</si>
  <si>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</si>
  <si>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</si>
  <si>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</si>
  <si>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</si>
  <si>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</si>
  <si>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</si>
  <si>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</si>
  <si>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</si>
  <si>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</si>
  <si>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</si>
  <si>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</si>
  <si>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</si>
  <si>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</si>
  <si>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</si>
  <si>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</si>
  <si>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</si>
  <si>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</si>
  <si>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</si>
  <si>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</si>
  <si>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</si>
  <si>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</si>
  <si>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</si>
  <si>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</si>
  <si>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</si>
  <si>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</si>
  <si>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</si>
  <si>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</si>
  <si>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</si>
  <si>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</si>
  <si>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</si>
  <si>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</si>
  <si>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</si>
  <si>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</si>
  <si>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</si>
  <si>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</si>
  <si>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</si>
  <si>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</si>
  <si>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</si>
  <si>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</si>
  <si>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</si>
  <si>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</si>
  <si>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</si>
  <si>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</si>
  <si>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</si>
  <si>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</si>
  <si>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</si>
  <si>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</si>
  <si>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</si>
  <si>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</si>
  <si>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</si>
  <si>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</si>
  <si>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</si>
  <si>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</si>
  <si>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</si>
  <si>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</si>
  <si>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</si>
  <si>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</si>
  <si>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</si>
  <si>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</si>
  <si>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</si>
  <si>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</si>
  <si>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</si>
  <si>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</si>
  <si>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</si>
  <si>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</si>
  <si>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</si>
  <si>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</si>
  <si>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</si>
  <si>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</si>
  <si>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</si>
  <si>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</si>
  <si>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</si>
  <si>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</si>
  <si>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</si>
  <si>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</si>
  <si>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</si>
  <si>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</si>
  <si>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</si>
  <si>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</si>
  <si>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</si>
  <si>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</si>
  <si>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</si>
  <si>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</si>
  <si>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</si>
  <si>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</si>
  <si>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</si>
  <si>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</si>
  <si>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</si>
  <si>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</si>
  <si>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</si>
  <si>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</si>
  <si>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</si>
  <si>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</si>
  <si>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</si>
  <si>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</si>
  <si>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</si>
  <si>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</si>
  <si>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</si>
  <si>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</si>
  <si>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</si>
  <si>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</si>
  <si>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</si>
  <si>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</si>
  <si>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</si>
  <si>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</si>
  <si>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</si>
  <si>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</si>
  <si>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</si>
  <si>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</si>
  <si>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</si>
  <si>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</si>
  <si>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</si>
  <si>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</si>
  <si>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</si>
  <si>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</si>
  <si>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</si>
  <si>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</si>
  <si>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</si>
  <si>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</si>
  <si>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</si>
  <si>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</si>
  <si>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</si>
  <si>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</si>
  <si>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</si>
  <si>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</si>
  <si>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</si>
  <si>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</si>
  <si>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</si>
  <si>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</si>
  <si>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</si>
  <si>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</si>
  <si>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</si>
  <si>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</si>
  <si>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</si>
  <si>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</si>
  <si>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</si>
  <si>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</si>
  <si>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</si>
  <si>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</si>
  <si>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</si>
  <si>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</si>
  <si>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</si>
  <si>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</si>
  <si>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</si>
  <si>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</si>
  <si>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</si>
  <si>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</si>
  <si>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</si>
  <si>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</si>
  <si>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</si>
  <si>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</si>
  <si>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</si>
  <si>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</si>
  <si>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</si>
  <si>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</si>
  <si>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</si>
  <si>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</si>
  <si>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</si>
  <si>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</si>
  <si>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</si>
  <si>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</si>
  <si>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</si>
  <si>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</si>
  <si>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</si>
  <si>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</si>
  <si>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</si>
  <si>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</si>
  <si>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</si>
  <si>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</si>
  <si>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</si>
  <si>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</si>
  <si>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</si>
  <si>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</si>
  <si>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</si>
  <si>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</si>
  <si>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</si>
  <si>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</si>
  <si>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</si>
  <si>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</si>
  <si>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</si>
  <si>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</si>
  <si>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</si>
  <si>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</si>
  <si>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</si>
  <si>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</si>
  <si>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</si>
  <si>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</si>
  <si>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</si>
  <si>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</si>
  <si>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</si>
  <si>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</si>
  <si>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</si>
  <si>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</si>
  <si>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</si>
  <si>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</si>
  <si>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</si>
  <si>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</si>
  <si>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</si>
  <si>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</si>
  <si>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</si>
  <si>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</si>
  <si>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</si>
  <si>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</si>
  <si>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</si>
  <si>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</si>
  <si>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</si>
  <si>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</si>
  <si>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</si>
  <si>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</si>
  <si>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</si>
  <si>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</si>
  <si>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</si>
  <si>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</si>
  <si>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</si>
  <si>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</si>
  <si>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</si>
  <si>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</si>
  <si>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</si>
  <si>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</si>
  <si>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</si>
  <si>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</si>
  <si>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</si>
  <si>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</si>
  <si>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</si>
  <si>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</si>
  <si>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</si>
  <si>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</si>
  <si>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</si>
  <si>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</si>
  <si>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</si>
  <si>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</si>
  <si>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</si>
  <si>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</si>
  <si>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</si>
  <si>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</si>
  <si>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</si>
  <si>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</si>
  <si>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</si>
  <si>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</si>
  <si>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</si>
  <si>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</si>
  <si>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</si>
  <si>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</si>
  <si>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</si>
  <si>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</si>
  <si>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</si>
  <si>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</si>
  <si>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</si>
  <si>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</si>
  <si>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</si>
  <si>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</si>
  <si>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</si>
  <si>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</si>
  <si>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</si>
  <si>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</si>
  <si>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</si>
  <si>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</si>
  <si>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</si>
  <si>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</si>
  <si>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</si>
  <si>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</si>
  <si>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</si>
  <si>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</si>
  <si>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</si>
  <si>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</si>
  <si>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</si>
  <si>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</si>
  <si>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</si>
  <si>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</si>
  <si>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</si>
  <si>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</si>
  <si>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</si>
  <si>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</si>
  <si>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</si>
  <si>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</si>
  <si>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</si>
  <si>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</si>
  <si>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</si>
  <si>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</si>
  <si>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</si>
  <si>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</si>
  <si>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</si>
  <si>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</si>
  <si>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</si>
  <si>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</si>
  <si>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</si>
  <si>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</si>
  <si>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</si>
  <si>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</si>
  <si>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</si>
  <si>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</si>
  <si>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</si>
  <si>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</si>
  <si>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</si>
  <si>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</si>
  <si>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</si>
  <si>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</si>
  <si>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</si>
  <si>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</si>
  <si>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</si>
  <si>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</si>
  <si>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</si>
  <si>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</si>
  <si>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</si>
  <si>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</si>
  <si>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</si>
  <si>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</si>
  <si>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</si>
  <si>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</si>
  <si>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</si>
  <si>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</si>
  <si>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</si>
  <si>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</si>
  <si>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</si>
  <si>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</si>
  <si>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</si>
  <si>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</si>
  <si>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</si>
  <si>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</si>
  <si>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</si>
  <si>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</si>
  <si>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</si>
  <si>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</si>
  <si>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</si>
  <si>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</si>
  <si>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</si>
  <si>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</si>
  <si>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</si>
  <si>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</si>
  <si>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</si>
  <si>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</si>
  <si>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</si>
  <si>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</si>
  <si>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</si>
  <si>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</si>
  <si>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</si>
  <si>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</si>
  <si>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</si>
  <si>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</si>
  <si>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</si>
  <si>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</si>
  <si>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</si>
  <si>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</si>
  <si>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</si>
  <si>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</si>
  <si>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</si>
  <si>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</si>
  <si>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</si>
  <si>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</si>
  <si>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</si>
  <si>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</si>
  <si>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</si>
  <si>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</si>
  <si>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</si>
  <si>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</si>
  <si>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</si>
  <si>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</si>
  <si>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</si>
  <si>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</si>
  <si>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</si>
  <si>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</si>
  <si>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</si>
  <si>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</si>
  <si>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</si>
  <si>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</si>
  <si>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</si>
  <si>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</si>
  <si>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</si>
  <si>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</si>
  <si>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</si>
  <si>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</si>
  <si>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</si>
  <si>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</si>
  <si>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</si>
  <si>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</si>
  <si>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</si>
  <si>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</si>
  <si>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</si>
  <si>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</si>
  <si>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</si>
  <si>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</si>
  <si>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</si>
  <si>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</si>
  <si>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</si>
  <si>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</si>
  <si>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</si>
  <si>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</si>
  <si>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</si>
  <si>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</si>
  <si>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</si>
  <si>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</si>
  <si>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</si>
  <si>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</si>
  <si>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</si>
  <si>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</si>
  <si>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</si>
  <si>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</si>
  <si>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</si>
  <si>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</si>
  <si>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</si>
  <si>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</si>
  <si>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</si>
  <si>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</si>
  <si>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</si>
  <si>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</si>
  <si>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</si>
  <si>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</si>
  <si>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</si>
  <si>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</si>
  <si>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</si>
  <si>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</si>
  <si>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</si>
  <si>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</si>
  <si>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</si>
  <si>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</si>
  <si>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</si>
  <si>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</si>
  <si>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</si>
  <si>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</si>
  <si>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</si>
  <si>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</si>
  <si>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</si>
  <si>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</si>
  <si>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</si>
  <si>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</si>
  <si>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</si>
  <si>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</si>
  <si>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</si>
  <si>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</si>
  <si>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</si>
  <si>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</si>
  <si>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</si>
  <si>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</si>
  <si>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</si>
  <si>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</si>
  <si>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</si>
  <si>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</si>
  <si>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</si>
  <si>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</si>
  <si>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</si>
  <si>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</si>
  <si>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</si>
  <si>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</si>
  <si>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</si>
  <si>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</si>
  <si>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</si>
  <si>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</si>
  <si>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</si>
  <si>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</si>
  <si>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</si>
  <si>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</si>
  <si>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</si>
  <si>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</si>
  <si>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</si>
  <si>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</si>
  <si>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</si>
  <si>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</si>
  <si>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</si>
  <si>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</si>
  <si>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</si>
  <si>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</si>
  <si>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</si>
  <si>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</si>
  <si>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</si>
  <si>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</si>
  <si>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</si>
  <si>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</si>
  <si>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</si>
  <si>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</si>
  <si>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</si>
  <si>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</si>
  <si>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</si>
  <si>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</si>
  <si>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</si>
  <si>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</si>
  <si>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</si>
  <si>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</si>
  <si>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</si>
  <si>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</si>
  <si>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</si>
  <si>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</si>
  <si>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</si>
  <si>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</si>
  <si>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</si>
  <si>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</si>
  <si>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</si>
  <si>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</si>
  <si>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</si>
  <si>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</si>
  <si>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</si>
  <si>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</si>
  <si>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</si>
  <si>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</si>
  <si>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</si>
  <si>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</si>
  <si>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</si>
  <si>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</si>
  <si>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</si>
  <si>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</si>
  <si>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</si>
  <si>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</si>
  <si>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</si>
  <si>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</si>
  <si>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</si>
  <si>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</si>
  <si>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</si>
  <si>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</si>
  <si>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</si>
  <si>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</si>
  <si>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</si>
  <si>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</si>
  <si>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</si>
  <si>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</si>
  <si>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</si>
  <si>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</si>
  <si>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</si>
  <si>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</si>
  <si>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</si>
  <si>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</si>
  <si>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</si>
  <si>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</si>
  <si>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</si>
  <si>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</si>
  <si>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</si>
  <si>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</si>
  <si>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</si>
  <si>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</si>
  <si>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</si>
  <si>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</si>
  <si>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</si>
  <si>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</si>
  <si>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</si>
  <si>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</si>
  <si>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</si>
  <si>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</si>
  <si>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</si>
  <si>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</si>
  <si>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</si>
  <si>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</si>
  <si>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</si>
  <si>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</si>
  <si>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</si>
  <si>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</si>
  <si>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</si>
  <si>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</si>
  <si>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</si>
  <si>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</si>
  <si>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</si>
  <si>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</si>
  <si>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</si>
  <si>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</si>
  <si>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</si>
  <si>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</si>
  <si>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</si>
  <si>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</si>
  <si>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</si>
  <si>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</si>
  <si>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</si>
  <si>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</si>
  <si>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</si>
  <si>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</si>
  <si>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</si>
  <si>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</si>
  <si>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</si>
  <si>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</si>
  <si>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</si>
  <si>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</si>
  <si>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</si>
  <si>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</si>
  <si>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</si>
  <si>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</si>
  <si>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</si>
  <si>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</si>
  <si>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</si>
  <si>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</si>
  <si>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</si>
  <si>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</si>
  <si>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</si>
  <si>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</si>
  <si>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</si>
  <si>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</si>
  <si>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</si>
  <si>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</si>
  <si>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</si>
  <si>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</si>
  <si>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</si>
  <si>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</si>
  <si>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</si>
  <si>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</si>
  <si>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</si>
  <si>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</si>
  <si>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</si>
  <si>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</si>
  <si>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</si>
  <si>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</si>
  <si>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</si>
  <si>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</si>
  <si>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</si>
  <si>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</si>
  <si>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</si>
  <si>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</si>
  <si>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</si>
  <si>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</si>
  <si>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</si>
  <si>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</si>
  <si>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</si>
  <si>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</si>
  <si>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</si>
  <si>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</si>
  <si>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</si>
  <si>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</si>
  <si>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</si>
  <si>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</si>
  <si>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</si>
  <si>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</si>
  <si>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</si>
  <si>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</si>
  <si>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</si>
  <si>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</si>
  <si>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</si>
  <si>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</si>
  <si>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</si>
  <si>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</si>
  <si>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</si>
  <si>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</si>
  <si>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</si>
  <si>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</si>
  <si>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</si>
  <si>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</si>
  <si>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</si>
  <si>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</si>
  <si>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</si>
  <si>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</si>
  <si>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</si>
  <si>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</si>
  <si>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</si>
  <si>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</si>
  <si>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</si>
  <si>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</si>
  <si>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</si>
  <si>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</si>
  <si>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</si>
  <si>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</si>
  <si>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</si>
  <si>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</si>
  <si>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</si>
  <si>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</si>
  <si>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</si>
  <si>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</si>
  <si>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</si>
  <si>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</si>
  <si>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</si>
  <si>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</si>
  <si>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</si>
  <si>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</si>
  <si>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</si>
  <si>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</si>
  <si>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</si>
  <si>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</si>
  <si>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</si>
  <si>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</si>
  <si>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</si>
  <si>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</si>
  <si>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</si>
  <si>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</si>
  <si>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</si>
  <si>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</si>
  <si>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</si>
  <si>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</si>
  <si>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</si>
  <si>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</si>
  <si>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</si>
  <si>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</si>
  <si>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</si>
  <si>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</si>
  <si>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</si>
  <si>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</si>
  <si>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</si>
  <si>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</si>
  <si>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</si>
  <si>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</si>
  <si>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</si>
  <si>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</si>
  <si>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</si>
  <si>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</si>
  <si>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</si>
  <si>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</si>
  <si>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</si>
  <si>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</si>
  <si>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</si>
  <si>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</si>
  <si>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</si>
  <si>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</si>
  <si>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</si>
  <si>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</si>
  <si>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</si>
  <si>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</si>
  <si>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</si>
  <si>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</si>
  <si>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</si>
  <si>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</si>
  <si>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</si>
  <si>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</si>
  <si>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</si>
  <si>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</si>
  <si>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</si>
  <si>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</si>
  <si>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</si>
  <si>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</si>
  <si>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</si>
  <si>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</si>
  <si>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</si>
  <si>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</si>
  <si>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</si>
  <si>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</si>
  <si>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</si>
  <si>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</si>
  <si>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</si>
  <si>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</si>
  <si>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</si>
  <si>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</si>
  <si>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</si>
  <si>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</si>
  <si>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</si>
  <si>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</si>
  <si>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</si>
  <si>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</si>
  <si>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</si>
  <si>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</si>
  <si>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</si>
  <si>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</si>
  <si>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</si>
  <si>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</si>
  <si>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</si>
  <si>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</si>
  <si>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</si>
  <si>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</si>
  <si>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</si>
  <si>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</si>
  <si>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</si>
  <si>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</si>
  <si>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</si>
  <si>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</si>
  <si>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</si>
  <si>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</si>
  <si>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</si>
  <si>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</si>
  <si>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</si>
  <si>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</si>
  <si>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</si>
  <si>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</si>
  <si>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</si>
  <si>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</si>
  <si>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</si>
  <si>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</si>
  <si>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</si>
  <si>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</si>
  <si>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</si>
  <si>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</si>
  <si>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</si>
  <si>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</si>
  <si>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</si>
  <si>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</si>
  <si>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</si>
  <si>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</si>
  <si>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</si>
  <si>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</si>
  <si>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</si>
  <si>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</si>
  <si>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</si>
  <si>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</si>
  <si>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</si>
  <si>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</si>
  <si>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</si>
  <si>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</si>
  <si>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</si>
  <si>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</si>
  <si>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</si>
  <si>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</si>
  <si>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</si>
  <si>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</si>
  <si>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</si>
  <si>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</si>
  <si>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</si>
  <si>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</si>
  <si>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</si>
  <si>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</si>
  <si>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</si>
  <si>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</si>
  <si>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</si>
  <si>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</si>
  <si>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</si>
  <si>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</si>
  <si>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</si>
  <si>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</si>
  <si>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</si>
  <si>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</si>
  <si>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</si>
  <si>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</si>
  <si>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</si>
  <si>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</si>
  <si>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</si>
  <si>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</si>
  <si>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</si>
  <si>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</si>
  <si>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</si>
  <si>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</si>
  <si>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</si>
  <si>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</si>
  <si>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</si>
  <si>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</si>
  <si>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</si>
  <si>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</si>
  <si>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</si>
  <si>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</si>
  <si>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</si>
  <si>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</si>
  <si>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</si>
  <si>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</si>
  <si>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</si>
  <si>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</si>
  <si>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</si>
  <si>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</si>
  <si>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</si>
  <si>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</si>
  <si>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</si>
  <si>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</si>
  <si>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</si>
  <si>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</si>
  <si>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</si>
  <si>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</si>
  <si>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</si>
  <si>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</si>
  <si>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</si>
  <si>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</si>
  <si>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</si>
  <si>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</si>
  <si>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</si>
  <si>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</si>
  <si>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</si>
  <si>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</si>
  <si>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</si>
  <si>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</si>
  <si>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</si>
  <si>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</si>
  <si>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</si>
  <si>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</si>
  <si>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</si>
  <si>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</si>
  <si>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</si>
  <si>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</si>
  <si>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</si>
  <si>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</si>
  <si>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</si>
  <si>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</si>
  <si>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</si>
  <si>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</si>
  <si>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</si>
  <si>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</si>
  <si>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</si>
  <si>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</si>
  <si>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</si>
  <si>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</si>
  <si>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</si>
  <si>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</si>
  <si>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</si>
  <si>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</si>
  <si>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</si>
  <si>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</si>
  <si>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</si>
  <si>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</si>
  <si>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</si>
  <si>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</si>
  <si>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</si>
  <si>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</si>
  <si>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</si>
  <si>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</si>
  <si>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</si>
  <si>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</si>
  <si>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</si>
  <si>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</si>
  <si>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</si>
  <si>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</si>
  <si>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</si>
  <si>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</si>
  <si>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</si>
  <si>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</si>
  <si>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</si>
  <si>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</si>
  <si>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</si>
  <si>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</si>
  <si>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</si>
  <si>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</si>
  <si>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</si>
  <si>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</si>
  <si>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</si>
  <si>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</si>
  <si>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</si>
  <si>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</si>
  <si>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</si>
  <si>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</si>
  <si>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</si>
  <si>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</si>
  <si>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</si>
  <si>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</si>
  <si>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</si>
  <si>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</si>
  <si>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</si>
  <si>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</si>
  <si>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</si>
  <si>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</si>
  <si>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</si>
  <si>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</si>
  <si>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</si>
  <si>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</si>
  <si>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</si>
  <si>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</si>
  <si>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</si>
  <si>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</si>
  <si>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</si>
  <si>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</si>
  <si>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</si>
  <si>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</si>
  <si>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</si>
  <si>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</si>
  <si>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</si>
  <si>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</si>
  <si>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</si>
  <si>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</si>
  <si>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</si>
  <si>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</si>
  <si>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</si>
  <si>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</si>
  <si>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</si>
  <si>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</si>
  <si>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</si>
  <si>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</si>
  <si>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</si>
  <si>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</si>
  <si>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</si>
  <si>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</si>
  <si>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</si>
  <si>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</si>
  <si>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</si>
  <si>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</si>
  <si>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</si>
  <si>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</si>
  <si>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</si>
  <si>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</si>
  <si>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</si>
  <si>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</si>
  <si>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</si>
  <si>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</si>
  <si>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</si>
  <si>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</si>
  <si>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</si>
  <si>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</si>
  <si>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</si>
  <si>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</si>
  <si>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</si>
  <si>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</si>
  <si>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</si>
  <si>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</si>
  <si>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</si>
  <si>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</si>
  <si>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</si>
  <si>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</si>
  <si>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</si>
  <si>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</si>
  <si>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</si>
  <si>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</si>
  <si>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</si>
  <si>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</si>
  <si>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</si>
  <si>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</si>
  <si>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</si>
  <si>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</si>
  <si>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</si>
  <si>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</si>
  <si>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</si>
  <si>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</si>
  <si>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</si>
  <si>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</si>
  <si>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</si>
  <si>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</si>
  <si>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</si>
  <si>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</si>
  <si>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</si>
  <si>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</si>
  <si>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</si>
  <si>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</si>
  <si>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</si>
  <si>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</si>
  <si>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</si>
  <si>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</si>
  <si>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</si>
  <si>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</si>
  <si>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</si>
  <si>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</si>
  <si>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</si>
  <si>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</si>
  <si>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</si>
  <si>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</si>
  <si>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</si>
  <si>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</si>
  <si>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</si>
  <si>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</si>
  <si>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</si>
  <si>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</si>
  <si>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</si>
  <si>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</si>
  <si>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</si>
  <si>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</si>
  <si>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</si>
  <si>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</si>
  <si>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</si>
  <si>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</si>
  <si>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</si>
  <si>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</si>
  <si>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</si>
  <si>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</si>
  <si>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</si>
  <si>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</si>
  <si>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</si>
  <si>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</si>
  <si>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</si>
  <si>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</si>
  <si>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</si>
  <si>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</si>
  <si>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</si>
  <si>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</si>
  <si>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</si>
  <si>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</si>
  <si>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</si>
  <si>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</si>
  <si>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</si>
  <si>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</si>
  <si>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</si>
  <si>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</si>
  <si>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</si>
  <si>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</si>
  <si>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</si>
  <si>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</si>
  <si>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</si>
  <si>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</si>
  <si>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</si>
  <si>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</si>
  <si>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</si>
  <si>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</si>
  <si>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</si>
  <si>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</si>
  <si>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</si>
  <si>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</si>
  <si>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</si>
  <si>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</si>
  <si>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</si>
  <si>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</si>
  <si>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</si>
  <si>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</si>
  <si>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</si>
  <si>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</si>
  <si>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</si>
  <si>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</si>
  <si>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</si>
  <si>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</si>
  <si>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</si>
  <si>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</si>
  <si>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</si>
  <si>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</si>
  <si>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</si>
  <si>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</si>
  <si>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</si>
  <si>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</si>
  <si>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</si>
  <si>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</si>
  <si>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</si>
  <si>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</si>
  <si>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</si>
  <si>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</si>
  <si>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</si>
  <si>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</si>
  <si>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</si>
  <si>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</si>
  <si>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</si>
  <si>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</si>
  <si>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</si>
  <si>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</si>
  <si>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</si>
  <si>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</si>
  <si>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</si>
  <si>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</si>
  <si>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</si>
  <si>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</si>
  <si>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</si>
  <si>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</si>
  <si>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</si>
  <si>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</si>
  <si>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</si>
  <si>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</si>
  <si>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</si>
  <si>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</si>
  <si>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</si>
  <si>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</si>
  <si>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</si>
  <si>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</si>
  <si>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</si>
  <si>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</si>
  <si>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</si>
  <si>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</si>
  <si>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</si>
  <si>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</si>
  <si>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</si>
  <si>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</si>
  <si>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</si>
  <si>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</si>
  <si>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</si>
  <si>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</si>
  <si>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</si>
  <si>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</si>
  <si>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</si>
  <si>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</si>
  <si>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</si>
  <si>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</si>
  <si>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</si>
  <si>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</si>
  <si>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</si>
  <si>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</si>
  <si>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</si>
  <si>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</si>
  <si>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</si>
  <si>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</si>
  <si>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</si>
  <si>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</si>
  <si>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</si>
  <si>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</si>
  <si>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</si>
  <si>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</si>
  <si>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</si>
  <si>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</si>
  <si>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</si>
  <si>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</si>
  <si>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</si>
  <si>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</si>
  <si>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</si>
  <si>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</si>
  <si>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</si>
  <si>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</si>
  <si>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</si>
  <si>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</si>
  <si>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</si>
  <si>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</si>
  <si>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</si>
  <si>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</si>
  <si>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</si>
  <si>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</si>
  <si>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</si>
  <si>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</si>
  <si>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</si>
  <si>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</si>
  <si>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</si>
  <si>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</si>
  <si>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</si>
  <si>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</si>
  <si>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</si>
  <si>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</si>
  <si>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</si>
  <si>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</si>
  <si>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</si>
  <si>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</si>
  <si>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</si>
  <si>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</si>
  <si>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</si>
  <si>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</si>
  <si>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</si>
  <si>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</si>
  <si>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</si>
  <si>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</si>
  <si>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</si>
  <si>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</si>
  <si>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</si>
  <si>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</si>
  <si>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</si>
  <si>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</si>
  <si>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</si>
  <si>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</si>
  <si>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</si>
  <si>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</si>
  <si>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</si>
  <si>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</si>
  <si>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</si>
  <si>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</si>
  <si>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</si>
  <si>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</si>
  <si>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</si>
  <si>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</si>
  <si>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</si>
  <si>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</si>
  <si>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</si>
  <si>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</si>
  <si>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</si>
  <si>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</si>
  <si>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</si>
  <si>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</si>
  <si>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</si>
  <si>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</si>
  <si>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</si>
  <si>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</si>
  <si>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</si>
  <si>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</si>
  <si>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</si>
  <si>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</si>
  <si>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</si>
  <si>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</si>
  <si>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</si>
  <si>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</si>
  <si>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</si>
  <si>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</si>
  <si>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</si>
  <si>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</si>
  <si>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</si>
  <si>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</si>
  <si>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</si>
  <si>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</si>
  <si>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</si>
  <si>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</si>
  <si>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</si>
  <si>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</si>
  <si>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</si>
  <si>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</si>
  <si>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</si>
  <si>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</si>
  <si>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</si>
  <si>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</si>
  <si>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</si>
  <si>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</si>
  <si>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</si>
  <si>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</si>
  <si>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</si>
  <si>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</si>
  <si>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</si>
  <si>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</si>
  <si>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</si>
  <si>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</si>
  <si>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</si>
  <si>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</si>
  <si>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</si>
  <si>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</si>
  <si>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</si>
  <si>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</si>
  <si>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</si>
  <si>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</si>
  <si>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</si>
  <si>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</si>
  <si>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</si>
  <si>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</si>
  <si>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</si>
  <si>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</si>
  <si>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</si>
  <si>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</si>
  <si>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</si>
  <si>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</si>
  <si>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</si>
  <si>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</si>
  <si>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</si>
  <si>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</si>
  <si>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</si>
  <si>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</si>
  <si>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</si>
  <si>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</si>
  <si>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</si>
  <si>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</si>
  <si>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</si>
  <si>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</si>
  <si>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</si>
  <si>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</si>
  <si>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</si>
  <si>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</si>
  <si>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</si>
  <si>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</si>
  <si>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</si>
  <si>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</si>
  <si>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</si>
  <si>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</si>
  <si>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</si>
  <si>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</si>
  <si>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</si>
  <si>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</si>
  <si>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</si>
  <si>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</si>
  <si>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</si>
  <si>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</si>
  <si>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</si>
  <si>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</si>
  <si>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</si>
  <si>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</si>
  <si>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</si>
  <si>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</si>
  <si>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</si>
  <si>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</si>
  <si>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</si>
  <si>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</si>
  <si>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</si>
  <si>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</si>
  <si>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</si>
  <si>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</si>
  <si>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</si>
  <si>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</si>
  <si>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</si>
  <si>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</si>
  <si>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</si>
  <si>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</si>
  <si>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</si>
  <si>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</si>
  <si>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</si>
  <si>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</si>
  <si>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</si>
  <si>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</si>
  <si>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</si>
  <si>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</si>
  <si>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</si>
  <si>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</si>
  <si>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</si>
  <si>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</si>
  <si>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</si>
  <si>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</si>
  <si>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</si>
  <si>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</si>
  <si>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</si>
  <si>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</si>
  <si>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</si>
  <si>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</si>
  <si>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</si>
  <si>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</si>
  <si>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</si>
  <si>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</si>
  <si>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</si>
  <si>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</si>
  <si>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</si>
  <si>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</si>
  <si>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</si>
  <si>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</si>
  <si>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</si>
  <si>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</si>
  <si>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</si>
  <si>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</si>
  <si>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</si>
  <si>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</si>
  <si>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</si>
  <si>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</si>
  <si>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</si>
  <si>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</si>
  <si>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</si>
  <si>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</si>
  <si>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</si>
  <si>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</si>
  <si>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</si>
  <si>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</si>
  <si>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</si>
  <si>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</si>
  <si>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</si>
  <si>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</si>
  <si>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</si>
  <si>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</si>
  <si>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</si>
  <si>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</si>
  <si>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</si>
  <si>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</si>
  <si>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</si>
  <si>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</si>
  <si>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</si>
  <si>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</si>
  <si>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</si>
  <si>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</si>
  <si>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</si>
  <si>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</si>
  <si>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</si>
  <si>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</si>
  <si>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</si>
  <si>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</si>
  <si>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</si>
  <si>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</si>
  <si>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</si>
  <si>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</si>
  <si>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</si>
  <si>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</si>
  <si>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</si>
  <si>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</si>
  <si>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</si>
  <si>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</si>
  <si>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</si>
  <si>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</si>
  <si>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</si>
  <si>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</si>
  <si>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</si>
  <si>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</si>
  <si>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</si>
  <si>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</si>
  <si>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</si>
  <si>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</si>
  <si>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</si>
  <si>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</si>
  <si>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</si>
  <si>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</si>
  <si>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</si>
  <si>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</si>
  <si>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</si>
  <si>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</si>
  <si>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</si>
  <si>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</si>
  <si>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</si>
  <si>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</si>
  <si>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</si>
  <si>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</si>
  <si>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</si>
  <si>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</si>
  <si>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</si>
  <si>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</si>
  <si>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</si>
  <si>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</si>
  <si>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</si>
  <si>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</si>
  <si>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</si>
  <si>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</si>
  <si>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</si>
  <si>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</si>
  <si>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</si>
  <si>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</si>
  <si>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</si>
  <si>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</si>
  <si>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</si>
  <si>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</si>
  <si>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</si>
  <si>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</si>
  <si>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</si>
  <si>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</si>
  <si>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</si>
  <si>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</si>
  <si>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</si>
  <si>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</si>
  <si>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</si>
  <si>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</si>
  <si>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</si>
  <si>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</si>
  <si>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</si>
  <si>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</si>
  <si>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</si>
  <si>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</si>
  <si>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</si>
  <si>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</si>
  <si>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</si>
  <si>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</si>
  <si>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</si>
  <si>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</si>
  <si>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</si>
  <si>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</si>
  <si>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</si>
  <si>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</si>
  <si>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</si>
  <si>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</si>
  <si>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</si>
  <si>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</si>
  <si>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</si>
  <si>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</si>
  <si>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</si>
  <si>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</si>
  <si>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</si>
  <si>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</si>
  <si>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</si>
  <si>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</si>
  <si>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</si>
  <si>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</si>
  <si>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</si>
  <si>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</si>
  <si>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</si>
  <si>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</si>
  <si>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</si>
  <si>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</si>
  <si>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</si>
  <si>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</si>
  <si>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</si>
  <si>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</si>
  <si>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</si>
  <si>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</si>
  <si>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</si>
  <si>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</si>
  <si>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</si>
  <si>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</si>
  <si>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</si>
  <si>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</si>
  <si>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</si>
  <si>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</si>
  <si>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</si>
  <si>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</si>
  <si>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</si>
  <si>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</si>
  <si>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</si>
  <si>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</si>
  <si>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</si>
  <si>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</si>
  <si>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</si>
  <si>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</si>
  <si>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</si>
  <si>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</si>
  <si>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</si>
  <si>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</si>
  <si>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</si>
  <si>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</si>
  <si>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</si>
  <si>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</si>
  <si>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</si>
  <si>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</si>
  <si>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</si>
  <si>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</si>
  <si>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</si>
  <si>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</si>
  <si>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</si>
  <si>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</si>
  <si>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</si>
  <si>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</si>
  <si>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</si>
  <si>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</si>
  <si>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</si>
  <si>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</si>
  <si>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</si>
  <si>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</si>
  <si>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</si>
  <si>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</si>
  <si>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</si>
  <si>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</si>
  <si>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</si>
  <si>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</si>
  <si>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</si>
  <si>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</si>
  <si>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</si>
  <si>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</si>
  <si>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</si>
  <si>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</si>
  <si>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</si>
  <si>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</si>
  <si>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</si>
  <si>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</si>
  <si>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</si>
  <si>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</si>
  <si>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</si>
  <si>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</si>
  <si>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</si>
  <si>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</si>
  <si>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</si>
  <si>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</si>
  <si>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</si>
  <si>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</si>
  <si>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</si>
  <si>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</si>
  <si>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</si>
  <si>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</si>
  <si>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</si>
  <si>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</si>
  <si>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</si>
  <si>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</si>
  <si>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</si>
  <si>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</si>
  <si>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</si>
  <si>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</si>
  <si>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</si>
  <si>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</si>
  <si>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</si>
  <si>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</si>
  <si>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</si>
  <si>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</si>
  <si>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</si>
  <si>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</si>
  <si>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</si>
  <si>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</si>
  <si>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</si>
  <si>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</si>
  <si>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</si>
  <si>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</si>
  <si>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</si>
  <si>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</si>
  <si>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</si>
  <si>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</si>
  <si>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</si>
  <si>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</si>
  <si>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</si>
  <si>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</si>
  <si>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</si>
  <si>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</si>
  <si>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</si>
  <si>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</si>
  <si>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</si>
  <si>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</si>
  <si>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</si>
  <si>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</si>
  <si>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</si>
  <si>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</si>
  <si>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</si>
  <si>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</si>
  <si>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</si>
  <si>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</si>
  <si>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</si>
  <si>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</si>
  <si>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</si>
  <si>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</si>
  <si>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</si>
  <si>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</si>
  <si>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</si>
  <si>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</si>
  <si>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</si>
  <si>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</si>
  <si>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</si>
  <si>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</si>
  <si>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</si>
  <si>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</si>
  <si>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</si>
  <si>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</si>
  <si>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</si>
  <si>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</si>
  <si>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</si>
  <si>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</si>
  <si>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</si>
  <si>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</si>
  <si>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</si>
  <si>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</si>
  <si>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</si>
  <si>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</si>
  <si>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</si>
  <si>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</si>
  <si>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</si>
  <si>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</si>
  <si>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</si>
  <si>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</si>
  <si>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</si>
  <si>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</si>
  <si>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</si>
  <si>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</si>
  <si>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</si>
  <si>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</si>
  <si>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</si>
  <si>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</si>
  <si>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</si>
  <si>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</si>
  <si>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</si>
  <si>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</si>
  <si>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</si>
  <si>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</si>
  <si>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</si>
  <si>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</si>
  <si>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</si>
  <si>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</si>
  <si>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</si>
  <si>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</si>
  <si>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</si>
  <si>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</si>
  <si>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</si>
  <si>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</si>
  <si>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</si>
  <si>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</si>
  <si>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</si>
  <si>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</si>
  <si>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</si>
  <si>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</si>
  <si>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</si>
  <si>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</si>
  <si>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</si>
  <si>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</si>
  <si>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</si>
  <si>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</si>
  <si>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</si>
  <si>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</si>
  <si>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</si>
  <si>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</si>
  <si>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</si>
  <si>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</si>
  <si>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</si>
  <si>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</si>
  <si>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</si>
  <si>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</si>
  <si>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</si>
  <si>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</si>
  <si>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</si>
  <si>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</si>
  <si>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</si>
  <si>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</si>
  <si>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</si>
  <si>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</si>
  <si>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</si>
  <si>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</si>
  <si>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</si>
  <si>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</si>
  <si>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</si>
  <si>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</si>
  <si>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</si>
  <si>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</si>
  <si>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</si>
  <si>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</si>
  <si>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</si>
  <si>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</si>
  <si>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</si>
  <si>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</si>
  <si>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</si>
  <si>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</si>
  <si>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</si>
  <si>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</si>
  <si>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</si>
  <si>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</si>
  <si>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</si>
  <si>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</si>
  <si>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</si>
  <si>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</si>
  <si>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</si>
  <si>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</si>
  <si>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</si>
  <si>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</si>
  <si>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</si>
  <si>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</si>
  <si>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</si>
  <si>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</si>
  <si>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</si>
  <si>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</si>
  <si>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</si>
  <si>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</si>
  <si>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</si>
  <si>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</si>
  <si>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</si>
  <si>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</si>
  <si>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</si>
  <si>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</si>
  <si>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</si>
  <si>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</si>
  <si>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</si>
  <si>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</si>
  <si>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</si>
  <si>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</si>
  <si>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</si>
  <si>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</si>
  <si>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</si>
  <si>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</si>
  <si>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</si>
  <si>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</si>
  <si>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</si>
  <si>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</si>
  <si>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</si>
  <si>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</si>
  <si>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</si>
  <si>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</si>
  <si>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</si>
  <si>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</si>
  <si>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</si>
  <si>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</si>
  <si>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</si>
  <si>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</si>
  <si>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</si>
  <si>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</si>
  <si>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</si>
  <si>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</si>
  <si>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</si>
  <si>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</si>
  <si>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</si>
  <si>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</si>
  <si>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</si>
  <si>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</si>
  <si>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</si>
  <si>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</si>
  <si>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</si>
  <si>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</si>
  <si>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</si>
  <si>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</si>
  <si>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</si>
  <si>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</si>
  <si>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</si>
  <si>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</si>
  <si>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</si>
  <si>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</si>
  <si>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</si>
  <si>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</si>
  <si>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</si>
  <si>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</si>
  <si>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</si>
  <si>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</si>
  <si>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</si>
  <si>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</si>
  <si>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</si>
  <si>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</si>
  <si>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</si>
  <si>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</si>
  <si>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</si>
  <si>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</si>
  <si>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</si>
  <si>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</si>
  <si>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</si>
  <si>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</si>
  <si>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</si>
  <si>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</si>
  <si>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</si>
  <si>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</si>
  <si>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</si>
  <si>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</si>
  <si>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</si>
  <si>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</si>
  <si>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</si>
  <si>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</si>
  <si>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</si>
  <si>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</si>
  <si>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</si>
  <si>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</si>
  <si>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</si>
  <si>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</si>
  <si>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</si>
  <si>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</si>
  <si>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</si>
  <si>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</si>
  <si>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</si>
  <si>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</si>
  <si>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</si>
  <si>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</si>
  <si>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</si>
  <si>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</si>
  <si>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</si>
  <si>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</si>
  <si>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</si>
  <si>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</si>
  <si>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</si>
  <si>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</si>
  <si>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</si>
  <si>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</si>
  <si>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</si>
  <si>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</si>
  <si>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</si>
  <si>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</si>
  <si>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</si>
  <si>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</si>
  <si>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</si>
  <si>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</si>
  <si>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</si>
  <si>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</si>
  <si>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</si>
  <si>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</si>
  <si>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</si>
  <si>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</si>
  <si>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</si>
  <si>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</si>
  <si>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</si>
  <si>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</si>
  <si>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</si>
  <si>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</si>
  <si>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</si>
  <si>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</si>
  <si>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</si>
  <si>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</si>
  <si>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</si>
  <si>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</si>
  <si>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</si>
  <si>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</si>
  <si>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</si>
  <si>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</si>
  <si>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</si>
  <si>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</si>
  <si>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</si>
  <si>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</si>
  <si>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</si>
  <si>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</si>
  <si>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</si>
  <si>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</si>
  <si>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</si>
  <si>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</si>
  <si>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</si>
  <si>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</si>
  <si>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</si>
  <si>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</si>
  <si>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</si>
  <si>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</si>
  <si>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</si>
  <si>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</si>
  <si>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</si>
  <si>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</si>
  <si>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</si>
  <si>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</si>
  <si>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</si>
  <si>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</si>
  <si>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</si>
  <si>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</si>
  <si>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</si>
  <si>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</si>
  <si>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</si>
  <si>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</si>
  <si>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</si>
  <si>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</si>
  <si>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</si>
  <si>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</si>
  <si>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</si>
  <si>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</si>
  <si>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</si>
  <si>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</si>
  <si>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</si>
  <si>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</si>
  <si>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</si>
  <si>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</si>
  <si>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</si>
  <si>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</si>
  <si>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</si>
  <si>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</si>
  <si>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</si>
  <si>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</si>
  <si>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</si>
  <si>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</si>
  <si>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</si>
  <si>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</si>
  <si>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</si>
  <si>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</si>
  <si>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</si>
  <si>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</si>
  <si>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</si>
  <si>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</si>
  <si>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</si>
  <si>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</si>
  <si>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</si>
  <si>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</si>
  <si>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</si>
  <si>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</si>
  <si>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</si>
  <si>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</si>
  <si>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</si>
  <si>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</si>
  <si>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</si>
  <si>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</si>
  <si>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</si>
  <si>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</si>
  <si>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</si>
  <si>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</si>
  <si>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</si>
  <si>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</si>
  <si>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</si>
  <si>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</si>
  <si>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</si>
  <si>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</si>
  <si>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</si>
  <si>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</si>
  <si>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</si>
  <si>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</si>
  <si>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</si>
  <si>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</si>
  <si>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</si>
  <si>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</si>
  <si>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</si>
  <si>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</si>
  <si>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</si>
  <si>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</si>
  <si>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</si>
  <si>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</si>
  <si>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</si>
  <si>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</si>
  <si>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</si>
  <si>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</si>
  <si>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</si>
  <si>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</si>
  <si>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</si>
  <si>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</si>
  <si>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</si>
  <si>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</si>
  <si>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</si>
  <si>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</si>
  <si>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</si>
  <si>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</si>
  <si>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</si>
  <si>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</si>
  <si>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</si>
  <si>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</si>
  <si>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</si>
  <si>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</si>
  <si>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</si>
  <si>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</si>
  <si>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</si>
  <si>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</si>
  <si>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</si>
  <si>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</si>
  <si>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</si>
  <si>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</si>
  <si>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</si>
  <si>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</si>
  <si>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</si>
  <si>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</si>
  <si>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</si>
  <si>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</si>
  <si>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</si>
  <si>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</si>
  <si>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</si>
  <si>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</si>
  <si>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</si>
  <si>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</si>
  <si>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</si>
  <si>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</si>
  <si>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</si>
  <si>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</si>
  <si>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</si>
  <si>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</si>
  <si>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</si>
  <si>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</si>
  <si>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</si>
  <si>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</si>
  <si>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</si>
  <si>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</si>
  <si>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</si>
  <si>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</si>
  <si>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</si>
  <si>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</si>
  <si>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</si>
  <si>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</si>
  <si>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</si>
  <si>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</si>
  <si>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</si>
  <si>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</si>
  <si>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</si>
  <si>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</si>
  <si>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</si>
  <si>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</si>
  <si>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</si>
  <si>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</si>
  <si>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</si>
  <si>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</si>
  <si>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</si>
  <si>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</si>
  <si>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</si>
  <si>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</si>
  <si>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</si>
  <si>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</si>
  <si>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</si>
  <si>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</si>
  <si>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</si>
  <si>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</si>
  <si>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</si>
  <si>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</si>
  <si>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</si>
  <si>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</si>
  <si>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</si>
  <si>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</si>
  <si>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</si>
  <si>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</si>
  <si>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</si>
  <si>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</si>
  <si>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</si>
  <si>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</si>
  <si>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</si>
  <si>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</si>
  <si>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</si>
  <si>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</si>
  <si>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</si>
  <si>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</si>
  <si>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</si>
  <si>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</si>
  <si>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</si>
  <si>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</si>
  <si>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</si>
  <si>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</si>
  <si>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</si>
  <si>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</si>
  <si>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</si>
  <si>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</si>
  <si>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</si>
  <si>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</si>
  <si>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</si>
  <si>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</si>
  <si>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</si>
  <si>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</si>
  <si>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</si>
  <si>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</si>
  <si>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</si>
  <si>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</si>
  <si>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</si>
  <si>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</si>
  <si>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</si>
  <si>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</si>
  <si>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</si>
  <si>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</si>
  <si>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</si>
  <si>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</si>
  <si>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</si>
  <si>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</si>
  <si>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</si>
  <si>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</si>
  <si>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</si>
  <si>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</si>
  <si>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</si>
  <si>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</si>
  <si>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</si>
  <si>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</si>
  <si>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</si>
  <si>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</si>
  <si>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</si>
  <si>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</si>
  <si>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</si>
  <si>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</si>
  <si>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</si>
  <si>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</si>
  <si>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</si>
  <si>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</si>
  <si>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</si>
  <si>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</si>
  <si>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</si>
  <si>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</si>
  <si>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</si>
  <si>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</si>
  <si>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</si>
  <si>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</si>
  <si>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</si>
  <si>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</si>
  <si>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</si>
  <si>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</si>
  <si>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</si>
  <si>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</si>
  <si>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</si>
  <si>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</si>
  <si>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</si>
  <si>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</si>
  <si>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</si>
  <si>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</si>
  <si>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</si>
  <si>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</si>
  <si>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</si>
  <si>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</si>
  <si>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</si>
  <si>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</si>
  <si>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</si>
  <si>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</si>
  <si>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</si>
  <si>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</si>
  <si>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</si>
  <si>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</si>
  <si>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</si>
  <si>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</si>
  <si>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</si>
  <si>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</si>
  <si>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</si>
  <si>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</si>
  <si>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</si>
  <si>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</si>
  <si>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</si>
  <si>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</si>
  <si>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</si>
  <si>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</si>
  <si>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</si>
  <si>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</si>
  <si>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</si>
  <si>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</si>
  <si>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</si>
  <si>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</si>
  <si>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</si>
  <si>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</si>
  <si>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</si>
  <si>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</si>
  <si>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</si>
  <si>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</si>
  <si>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</si>
  <si>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</si>
  <si>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</si>
  <si>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</si>
  <si>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</si>
  <si>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</si>
  <si>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</si>
  <si>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</si>
  <si>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</si>
  <si>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</si>
  <si>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</si>
  <si>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</si>
  <si>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</si>
  <si>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</si>
  <si>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</si>
  <si>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</si>
  <si>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</si>
  <si>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</si>
  <si>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</si>
  <si>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</si>
  <si>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</si>
  <si>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</si>
  <si>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</si>
  <si>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</si>
  <si>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</si>
  <si>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</si>
  <si>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</si>
  <si>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</si>
  <si>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</si>
  <si>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</si>
  <si>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</si>
  <si>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</si>
  <si>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</si>
  <si>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</si>
  <si>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</si>
  <si>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</si>
  <si>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</si>
  <si>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</si>
  <si>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</si>
  <si>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</si>
  <si>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</si>
  <si>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</si>
  <si>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</si>
  <si>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</si>
  <si>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</si>
  <si>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</si>
  <si>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</si>
  <si>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</si>
  <si>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</si>
  <si>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</si>
  <si>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</si>
  <si>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</si>
  <si>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</si>
  <si>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</si>
  <si>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</si>
  <si>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</si>
  <si>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</si>
  <si>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</si>
  <si>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</si>
  <si>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</si>
  <si>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</si>
  <si>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</si>
  <si>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</si>
  <si>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</si>
  <si>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</si>
  <si>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</si>
  <si>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</si>
  <si>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</si>
  <si>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</si>
  <si>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</si>
  <si>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</si>
  <si>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</si>
  <si>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</si>
  <si>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</si>
  <si>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</si>
  <si>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</si>
  <si>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</si>
  <si>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</si>
  <si>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</si>
  <si>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</si>
  <si>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</si>
  <si>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</si>
  <si>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</si>
  <si>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</si>
  <si>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</si>
  <si>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</si>
  <si>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</si>
  <si>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</si>
  <si>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</si>
  <si>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</si>
  <si>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</si>
  <si>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</si>
  <si>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</si>
  <si>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</si>
  <si>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</si>
  <si>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</si>
  <si>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</si>
  <si>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</si>
  <si>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</si>
  <si>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</si>
  <si>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</si>
  <si>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</si>
  <si>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</si>
  <si>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</si>
  <si>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</si>
  <si>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</si>
  <si>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</si>
  <si>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</si>
  <si>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</si>
  <si>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</si>
  <si>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</si>
  <si>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</si>
  <si>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</si>
  <si>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</si>
  <si>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</si>
  <si>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</si>
  <si>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</si>
  <si>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</si>
  <si>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</si>
  <si>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</si>
  <si>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</si>
  <si>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</si>
  <si>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</si>
  <si>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</si>
  <si>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</si>
  <si>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</si>
  <si>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</si>
  <si>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</si>
  <si>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</si>
  <si>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</si>
  <si>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</si>
  <si>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</si>
  <si>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</si>
  <si>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</si>
  <si>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</si>
  <si>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</si>
  <si>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</si>
  <si>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</si>
  <si>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</si>
  <si>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</si>
  <si>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</si>
  <si>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</si>
  <si>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</si>
  <si>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</si>
  <si>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</si>
  <si>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</si>
  <si>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</si>
  <si>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</si>
  <si>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</si>
  <si>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</si>
  <si>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</si>
  <si>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</si>
  <si>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</si>
  <si>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</si>
  <si>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</si>
  <si>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</si>
  <si>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</si>
  <si>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</si>
  <si>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</si>
  <si>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</si>
  <si>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</si>
  <si>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</si>
  <si>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</si>
  <si>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</si>
  <si>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</si>
  <si>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</si>
  <si>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</si>
  <si>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</si>
  <si>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</si>
  <si>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</si>
  <si>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</si>
  <si>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</si>
  <si>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</si>
  <si>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</si>
  <si>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</si>
  <si>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</si>
  <si>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</si>
  <si>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</si>
  <si>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</si>
  <si>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</si>
  <si>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</si>
  <si>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</si>
  <si>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</si>
  <si>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</si>
  <si>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</si>
  <si>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</si>
  <si>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</si>
  <si>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</si>
  <si>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</si>
  <si>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</si>
  <si>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</si>
  <si>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</si>
  <si>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</si>
  <si>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</si>
  <si>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</si>
  <si>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</si>
  <si>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</si>
  <si>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</si>
  <si>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</si>
  <si>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</si>
  <si>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</si>
  <si>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</si>
  <si>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</si>
  <si>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</si>
  <si>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</si>
  <si>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</si>
  <si>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</si>
  <si>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</si>
  <si>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</si>
  <si>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</si>
  <si>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</si>
  <si>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</si>
  <si>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</si>
  <si>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</si>
  <si>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</si>
  <si>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</si>
  <si>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</si>
  <si>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</si>
  <si>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</si>
  <si>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</si>
  <si>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</si>
  <si>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</si>
  <si>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</si>
  <si>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</si>
  <si>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</si>
  <si>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</si>
  <si>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</si>
  <si>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</si>
  <si>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</si>
  <si>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</si>
  <si>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</si>
  <si>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</si>
  <si>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</si>
  <si>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</si>
  <si>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</si>
  <si>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</si>
  <si>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</si>
  <si>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</si>
  <si>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</si>
  <si>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</si>
  <si>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</si>
  <si>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</si>
  <si>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</si>
  <si>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</si>
  <si>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</si>
  <si>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</si>
  <si>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</si>
  <si>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</si>
  <si>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</si>
  <si>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</si>
  <si>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</si>
  <si>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</si>
  <si>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</si>
  <si>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</si>
  <si>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</si>
  <si>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</si>
  <si>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</si>
  <si>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</si>
  <si>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</si>
  <si>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</si>
  <si>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</si>
  <si>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</si>
  <si>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</si>
  <si>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</si>
  <si>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</si>
  <si>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</si>
  <si>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</si>
  <si>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</si>
  <si>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</si>
  <si>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</si>
  <si>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</si>
  <si>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</si>
  <si>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</si>
  <si>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</si>
  <si>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</si>
  <si>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</si>
  <si>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</si>
  <si>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</si>
  <si>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</si>
  <si>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</si>
  <si>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</si>
  <si>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</si>
  <si>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</si>
  <si>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</si>
  <si>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</si>
  <si>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</si>
  <si>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</si>
  <si>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</si>
  <si>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</si>
  <si>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</si>
  <si>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</si>
  <si>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</si>
  <si>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</si>
  <si>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</si>
  <si>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</si>
  <si>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</si>
  <si>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</si>
  <si>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</si>
  <si>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</si>
  <si>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</si>
  <si>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</si>
  <si>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</si>
  <si>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</si>
  <si>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</si>
  <si>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</si>
  <si>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</si>
  <si>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</si>
  <si>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</si>
  <si>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</si>
  <si>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</si>
  <si>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</si>
  <si>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</si>
  <si>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</si>
  <si>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</si>
  <si>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</si>
  <si>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</si>
  <si>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</si>
  <si>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</si>
  <si>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</si>
  <si>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</si>
  <si>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</si>
  <si>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</si>
  <si>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</si>
  <si>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</si>
  <si>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</si>
  <si>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</si>
  <si>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</si>
  <si>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</si>
  <si>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</si>
  <si>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</si>
  <si>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</si>
  <si>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</si>
  <si>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</si>
  <si>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</si>
  <si>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</si>
  <si>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</si>
  <si>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</si>
  <si>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</si>
  <si>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</si>
  <si>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</si>
  <si>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</si>
  <si>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</si>
  <si>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</si>
  <si>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</si>
  <si>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</si>
  <si>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</si>
  <si>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</si>
  <si>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</si>
  <si>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</si>
  <si>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</si>
  <si>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</si>
  <si>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</si>
  <si>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</si>
  <si>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</si>
  <si>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</si>
  <si>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</si>
  <si>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</si>
  <si>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</si>
  <si>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</si>
  <si>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</si>
  <si>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</si>
  <si>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</si>
  <si>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</si>
  <si>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</si>
  <si>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</si>
  <si>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</si>
  <si>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</si>
  <si>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</si>
  <si>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</si>
  <si>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</si>
  <si>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</si>
  <si>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</si>
  <si>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</si>
  <si>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</si>
  <si>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</si>
  <si>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</si>
  <si>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</si>
  <si>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</si>
  <si>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</si>
  <si>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</si>
  <si>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</si>
  <si>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</si>
  <si>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</si>
  <si>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</si>
  <si>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</si>
  <si>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</si>
  <si>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</si>
  <si>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</si>
  <si>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</si>
  <si>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</si>
  <si>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</si>
  <si>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</si>
  <si>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</si>
  <si>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</si>
  <si>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</si>
  <si>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</si>
  <si>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</si>
  <si>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</si>
  <si>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</si>
  <si>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</si>
  <si>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</si>
  <si>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</si>
  <si>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</si>
  <si>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</si>
  <si>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</si>
  <si>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</si>
  <si>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</si>
  <si>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</si>
  <si>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</si>
  <si>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</si>
  <si>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</si>
  <si>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</si>
  <si>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</si>
  <si>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</si>
  <si>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</si>
  <si>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</si>
  <si>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</si>
  <si>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</si>
  <si>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</si>
  <si>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</si>
  <si>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</si>
  <si>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</si>
  <si>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</si>
  <si>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</si>
  <si>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</si>
  <si>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</si>
  <si>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</si>
  <si>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</si>
  <si>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</si>
  <si>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</si>
  <si>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</si>
  <si>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</si>
  <si>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</si>
  <si>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</si>
  <si>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</si>
  <si>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</si>
  <si>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</si>
  <si>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</si>
  <si>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</si>
  <si>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</si>
  <si>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</si>
  <si>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</si>
  <si>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</si>
  <si>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</si>
  <si>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</si>
  <si>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</si>
  <si>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</si>
  <si>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</si>
  <si>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</si>
  <si>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</si>
  <si>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</si>
  <si>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</si>
  <si>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</si>
  <si>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</si>
  <si>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</si>
  <si>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</si>
  <si>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</si>
  <si>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</si>
  <si>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</si>
  <si>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</si>
  <si>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</si>
  <si>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</si>
  <si>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</si>
  <si>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</si>
  <si>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</si>
  <si>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</si>
  <si>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</si>
  <si>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</si>
  <si>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</si>
  <si>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</si>
  <si>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</si>
  <si>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</si>
  <si>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</si>
  <si>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</si>
  <si>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</si>
  <si>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</si>
  <si>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</si>
  <si>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</si>
  <si>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</si>
  <si>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</si>
  <si>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</si>
  <si>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</si>
  <si>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</si>
  <si>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</si>
  <si>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</si>
  <si>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</si>
  <si>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</si>
  <si>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</si>
  <si>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</si>
  <si>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</si>
  <si>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</si>
  <si>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</si>
  <si>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</si>
  <si>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</si>
  <si>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</si>
  <si>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</si>
  <si>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</si>
  <si>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</si>
  <si>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</si>
  <si>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</si>
  <si>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</si>
  <si>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</si>
  <si>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</si>
  <si>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</si>
  <si>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</si>
  <si>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</si>
  <si>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</si>
  <si>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</si>
  <si>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</si>
  <si>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</si>
  <si>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</si>
  <si>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</si>
  <si>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</si>
  <si>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</si>
  <si>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</si>
  <si>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</si>
  <si>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</si>
  <si>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</si>
  <si>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</si>
  <si>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</si>
  <si>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</si>
  <si>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</si>
  <si>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</si>
  <si>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</si>
  <si>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</si>
  <si>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</si>
  <si>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</si>
  <si>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</si>
  <si>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</si>
  <si>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</si>
  <si>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</si>
  <si>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</si>
  <si>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</si>
  <si>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</si>
  <si>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</si>
  <si>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</si>
  <si>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</si>
  <si>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</si>
  <si>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</si>
  <si>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</si>
  <si>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</si>
  <si>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</si>
  <si>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</si>
  <si>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</si>
  <si>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</si>
  <si>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</si>
  <si>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</si>
  <si>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</si>
  <si>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</si>
  <si>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</si>
  <si>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</si>
  <si>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</si>
  <si>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</si>
  <si>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</si>
  <si>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</si>
  <si>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</si>
  <si>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</si>
  <si>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</si>
  <si>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</si>
  <si>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</si>
  <si>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</si>
  <si>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</si>
  <si>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</si>
  <si>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</si>
  <si>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</si>
  <si>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</si>
  <si>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</si>
  <si>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</si>
  <si>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</si>
  <si>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</si>
  <si>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</si>
  <si>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</si>
  <si>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</si>
  <si>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</si>
  <si>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</si>
  <si>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</si>
  <si>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</si>
  <si>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</si>
  <si>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</si>
  <si>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</si>
  <si>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</si>
  <si>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</si>
  <si>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</si>
  <si>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</si>
  <si>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</si>
  <si>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</si>
  <si>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</si>
  <si>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</si>
  <si>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</si>
  <si>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</si>
  <si>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</si>
  <si>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</si>
  <si>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</si>
  <si>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</si>
  <si>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</si>
  <si>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</si>
  <si>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</si>
  <si>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</si>
  <si>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</si>
  <si>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</si>
  <si>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</si>
  <si>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</si>
  <si>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</si>
  <si>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</si>
  <si>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</si>
  <si>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</si>
  <si>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</si>
  <si>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</si>
  <si>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</si>
  <si>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</si>
  <si>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</si>
  <si>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</si>
  <si>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</si>
  <si>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</si>
  <si>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</si>
  <si>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</si>
  <si>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</si>
  <si>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</si>
  <si>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</si>
  <si>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</si>
  <si>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</si>
  <si>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</si>
  <si>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</si>
  <si>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</si>
  <si>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</si>
  <si>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</si>
  <si>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</si>
  <si>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</si>
  <si>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</si>
  <si>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</si>
  <si>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</si>
  <si>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</si>
  <si>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</si>
  <si>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</si>
  <si>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</si>
  <si>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</si>
  <si>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</si>
  <si>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</si>
  <si>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</si>
  <si>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</si>
  <si>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</si>
  <si>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</si>
  <si>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</si>
  <si>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</si>
  <si>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</si>
  <si>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</si>
  <si>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</si>
  <si>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</si>
  <si>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</si>
  <si>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</si>
  <si>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</si>
  <si>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</si>
  <si>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</si>
  <si>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</si>
  <si>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</si>
  <si>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</si>
  <si>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</si>
  <si>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</si>
  <si>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</si>
  <si>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</si>
  <si>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</si>
  <si>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</si>
  <si>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</si>
  <si>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</si>
  <si>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</si>
  <si>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</si>
  <si>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</si>
  <si>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</si>
  <si>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</si>
  <si>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</si>
  <si>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</si>
  <si>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</si>
  <si>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</si>
  <si>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</si>
  <si>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</si>
  <si>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</si>
  <si>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</si>
  <si>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</si>
  <si>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</si>
  <si>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</si>
  <si>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</si>
  <si>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</si>
  <si>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</si>
  <si>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</si>
  <si>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</si>
  <si>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</si>
  <si>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</si>
  <si>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</si>
  <si>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</si>
  <si>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</si>
  <si>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</si>
  <si>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</si>
  <si>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</si>
  <si>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</si>
  <si>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</si>
  <si>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</si>
  <si>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</si>
  <si>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</si>
  <si>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</si>
  <si>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</si>
  <si>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</si>
  <si>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</si>
  <si>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</si>
  <si>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</si>
  <si>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</si>
  <si>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</si>
  <si>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</si>
  <si>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</si>
  <si>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</si>
  <si>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</si>
  <si>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</si>
  <si>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</si>
  <si>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</si>
  <si>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</si>
  <si>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</si>
  <si>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</si>
  <si>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</si>
  <si>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</si>
  <si>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</si>
  <si>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</si>
  <si>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</si>
  <si>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</si>
  <si>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</si>
  <si>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</si>
  <si>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</si>
  <si>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</si>
  <si>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</si>
  <si>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</si>
  <si>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</si>
  <si>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</si>
  <si>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</si>
  <si>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</si>
  <si>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</si>
  <si>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</si>
  <si>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</si>
  <si>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</si>
  <si>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</si>
  <si>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</si>
  <si>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</si>
  <si>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</si>
  <si>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</si>
  <si>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</si>
  <si>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</si>
  <si>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</si>
  <si>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</si>
  <si>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</si>
  <si>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</si>
  <si>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</si>
  <si>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</si>
  <si>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</si>
  <si>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</si>
  <si>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</si>
  <si>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</si>
  <si>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</si>
  <si>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</si>
  <si>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</si>
  <si>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</si>
  <si>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</si>
  <si>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</si>
  <si>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</si>
  <si>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</si>
  <si>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</si>
  <si>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</si>
  <si>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</si>
  <si>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</si>
  <si>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</si>
  <si>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</si>
  <si>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</si>
  <si>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</si>
  <si>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</si>
  <si>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</si>
  <si>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</si>
  <si>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</si>
  <si>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</si>
  <si>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</si>
  <si>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</si>
  <si>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</si>
  <si>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</si>
  <si>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</si>
  <si>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</si>
  <si>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</si>
  <si>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</si>
  <si>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</si>
  <si>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</si>
  <si>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</si>
  <si>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</si>
  <si>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</si>
  <si>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</si>
  <si>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</si>
  <si>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</si>
  <si>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</si>
  <si>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</si>
  <si>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</si>
  <si>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</si>
  <si>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</si>
  <si>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</si>
  <si>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</si>
  <si>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</si>
  <si>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</si>
  <si>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</si>
  <si>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</si>
  <si>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</si>
  <si>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</si>
  <si>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</si>
  <si>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</si>
  <si>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</si>
  <si>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</si>
  <si>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</si>
  <si>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</si>
  <si>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</si>
  <si>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</si>
  <si>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</si>
  <si>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</si>
  <si>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</si>
  <si>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</si>
  <si>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</si>
  <si>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</si>
  <si>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</si>
  <si>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</si>
  <si>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</si>
  <si>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</si>
  <si>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</si>
  <si>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</si>
  <si>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</si>
  <si>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</si>
  <si>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</si>
  <si>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</si>
  <si>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</si>
  <si>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</si>
  <si>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</si>
  <si>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</si>
  <si>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</si>
  <si>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</si>
  <si>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</si>
  <si>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</si>
  <si>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</si>
  <si>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</si>
  <si>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</si>
  <si>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</si>
  <si>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</si>
  <si>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</si>
  <si>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</si>
  <si>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</si>
  <si>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</si>
  <si>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</si>
  <si>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</si>
  <si>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</si>
  <si>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</si>
  <si>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</si>
  <si>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</si>
  <si>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</si>
  <si>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</si>
  <si>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</si>
  <si>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</si>
  <si>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</si>
  <si>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</si>
  <si>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</si>
  <si>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</si>
  <si>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</si>
  <si>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</si>
  <si>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</si>
  <si>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</si>
  <si>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</si>
  <si>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</si>
  <si>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</si>
  <si>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</si>
  <si>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</si>
  <si>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</si>
  <si>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</si>
  <si>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</si>
  <si>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</si>
  <si>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</si>
  <si>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</si>
  <si>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</si>
  <si>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</si>
  <si>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</si>
  <si>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</si>
  <si>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</si>
  <si>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</si>
  <si>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</si>
  <si>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</si>
  <si>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</si>
  <si>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</si>
  <si>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</si>
  <si>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</si>
  <si>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</si>
  <si>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</si>
  <si>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</si>
  <si>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</si>
  <si>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</si>
  <si>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</si>
  <si>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</si>
  <si>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</si>
  <si>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</si>
  <si>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</si>
  <si>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</si>
  <si>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</si>
  <si>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</si>
  <si>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</si>
  <si>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</si>
  <si>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</si>
  <si>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</si>
  <si>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</si>
  <si>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</si>
  <si>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</si>
  <si>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</si>
  <si>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</si>
  <si>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</si>
  <si>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</si>
  <si>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</si>
  <si>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</si>
  <si>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</si>
  <si>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</si>
  <si>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</si>
  <si>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</si>
  <si>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</si>
  <si>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</si>
  <si>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</si>
  <si>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</si>
  <si>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</si>
  <si>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</si>
  <si>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</si>
  <si>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</si>
  <si>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</si>
  <si>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</si>
  <si>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</si>
  <si>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</si>
  <si>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</si>
  <si>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</si>
  <si>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</si>
  <si>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</si>
  <si>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</si>
  <si>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</si>
  <si>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</si>
  <si>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</si>
  <si>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</si>
  <si>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</si>
  <si>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</si>
  <si>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</si>
  <si>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</si>
  <si>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</si>
  <si>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</si>
  <si>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</si>
  <si>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</si>
  <si>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</si>
  <si>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</si>
  <si>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</si>
  <si>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</si>
  <si>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</si>
  <si>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</si>
  <si>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</si>
  <si>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</si>
  <si>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</si>
  <si>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</si>
  <si>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</si>
  <si>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</si>
  <si>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</si>
  <si>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</si>
  <si>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</si>
  <si>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</si>
  <si>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</si>
  <si>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</si>
  <si>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</si>
  <si>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</si>
  <si>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</si>
  <si>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</si>
  <si>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</si>
  <si>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</si>
  <si>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</si>
  <si>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</si>
  <si>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</si>
  <si>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</si>
  <si>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</si>
  <si>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</si>
  <si>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</si>
  <si>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</si>
  <si>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</si>
  <si>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</si>
  <si>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</si>
  <si>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</si>
  <si>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</si>
  <si>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</si>
  <si>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</si>
  <si>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</si>
  <si>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</si>
  <si>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</si>
  <si>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</si>
  <si>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</si>
  <si>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</si>
  <si>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</si>
  <si>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</si>
  <si>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</si>
  <si>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</si>
  <si>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</si>
  <si>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</si>
  <si>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</si>
  <si>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</si>
  <si>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</si>
  <si>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</si>
  <si>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</si>
  <si>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</si>
  <si>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</si>
  <si>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</si>
  <si>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</si>
  <si>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</si>
  <si>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</si>
  <si>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</si>
  <si>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</si>
  <si>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</si>
  <si>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</si>
  <si>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</si>
  <si>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</si>
  <si>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</si>
  <si>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</si>
  <si>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</si>
  <si>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</si>
  <si>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</si>
  <si>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</si>
  <si>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</si>
  <si>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</si>
  <si>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</si>
  <si>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</si>
  <si>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</si>
  <si>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</si>
  <si>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</si>
  <si>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</si>
  <si>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</si>
  <si>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</si>
  <si>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</si>
  <si>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</si>
  <si>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</si>
  <si>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</si>
  <si>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</si>
  <si>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</si>
  <si>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</si>
  <si>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</si>
  <si>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</si>
  <si>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</si>
  <si>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</si>
  <si>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</si>
  <si>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</si>
  <si>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</si>
  <si>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</si>
  <si>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</si>
  <si>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</si>
  <si>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</si>
  <si>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</si>
  <si>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</si>
  <si>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</si>
  <si>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</si>
  <si>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</si>
  <si>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</si>
  <si>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</si>
  <si>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</si>
  <si>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</si>
  <si>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</si>
  <si>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</si>
  <si>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</si>
  <si>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</si>
  <si>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</si>
  <si>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</si>
  <si>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</si>
  <si>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</si>
  <si>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</si>
  <si>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</si>
  <si>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</si>
  <si>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</si>
  <si>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</si>
  <si>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</si>
  <si>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</si>
  <si>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</si>
  <si>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</si>
  <si>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</si>
  <si>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</si>
  <si>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</si>
  <si>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</si>
  <si>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</si>
  <si>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</si>
  <si>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</si>
  <si>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</si>
  <si>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</si>
  <si>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</si>
  <si>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</si>
  <si>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</si>
  <si>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</si>
  <si>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</si>
  <si>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</si>
  <si>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</si>
  <si>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</si>
  <si>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</si>
  <si>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</si>
  <si>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</si>
  <si>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</si>
  <si>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</si>
  <si>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</si>
  <si>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</si>
  <si>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</si>
  <si>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</si>
  <si>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</si>
  <si>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</si>
  <si>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</si>
  <si>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</si>
  <si>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</si>
  <si>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</si>
  <si>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</si>
  <si>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</si>
  <si>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</si>
  <si>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</si>
  <si>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</si>
  <si>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</si>
  <si>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</si>
  <si>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</si>
  <si>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</si>
  <si>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</si>
  <si>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</si>
  <si>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</si>
  <si>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</si>
  <si>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</si>
  <si>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</si>
  <si>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</si>
  <si>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</si>
  <si>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</si>
  <si>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</si>
  <si>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</si>
  <si>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</si>
  <si>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</si>
  <si>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</si>
  <si>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</si>
  <si>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</si>
  <si>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</si>
  <si>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</si>
  <si>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</si>
  <si>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</si>
  <si>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</si>
  <si>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</si>
  <si>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</si>
  <si>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</si>
  <si>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</si>
  <si>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</si>
  <si>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</si>
  <si>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</si>
  <si>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</si>
  <si>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</si>
  <si>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</si>
  <si>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</si>
  <si>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</si>
  <si>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</si>
  <si>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</si>
  <si>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</si>
  <si>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</si>
  <si>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</si>
  <si>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</si>
  <si>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</si>
  <si>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</si>
  <si>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</si>
  <si>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</si>
  <si>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</si>
  <si>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</si>
  <si>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</si>
  <si>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</si>
  <si>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</si>
  <si>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</si>
  <si>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</si>
  <si>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</si>
  <si>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</si>
  <si>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</si>
  <si>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</si>
  <si>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</si>
  <si>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</si>
  <si>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</si>
  <si>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</si>
  <si>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</si>
  <si>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</si>
  <si>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</si>
  <si>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</si>
  <si>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</si>
  <si>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</si>
  <si>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</si>
  <si>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</si>
  <si>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</si>
  <si>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</si>
  <si>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</si>
  <si>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</si>
  <si>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</si>
  <si>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</si>
  <si>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</si>
  <si>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</si>
  <si>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</si>
  <si>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</si>
  <si>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</si>
  <si>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</si>
  <si>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</si>
  <si>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</si>
  <si>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</si>
  <si>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</si>
  <si>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</si>
  <si>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</si>
  <si>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</si>
  <si>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</si>
  <si>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</si>
  <si>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</si>
  <si>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</si>
  <si>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</si>
  <si>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</si>
  <si>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</si>
  <si>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</si>
  <si>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</si>
  <si>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</si>
  <si>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</si>
  <si>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</si>
  <si>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</si>
  <si>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</si>
  <si>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</si>
  <si>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</si>
  <si>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</si>
  <si>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</si>
  <si>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</si>
  <si>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</si>
  <si>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</si>
  <si>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</si>
  <si>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</si>
  <si>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</si>
  <si>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</si>
  <si>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</si>
  <si>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</si>
  <si>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</si>
  <si>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</si>
  <si>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</si>
  <si>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</si>
  <si>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</si>
  <si>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</si>
  <si>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</si>
  <si>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</si>
  <si>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</si>
  <si>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</si>
  <si>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</si>
  <si>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</si>
  <si>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</si>
  <si>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</si>
  <si>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</si>
  <si>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</si>
  <si>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</si>
  <si>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</si>
  <si>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</si>
  <si>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</si>
  <si>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</si>
  <si>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</si>
  <si>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</si>
  <si>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</si>
  <si>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</si>
  <si>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</si>
  <si>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</si>
  <si>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</si>
  <si>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</si>
  <si>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</si>
  <si>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</si>
  <si>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</si>
  <si>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</si>
  <si>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</si>
  <si>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</si>
  <si>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</si>
  <si>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</si>
  <si>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</si>
  <si>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</si>
  <si>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</si>
  <si>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</si>
  <si>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</si>
  <si>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</si>
  <si>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</si>
  <si>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</si>
  <si>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</si>
  <si>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</si>
  <si>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</si>
  <si>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</si>
  <si>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</si>
  <si>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</si>
  <si>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</si>
  <si>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</si>
  <si>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</si>
  <si>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</si>
  <si>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</si>
  <si>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</si>
  <si>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</si>
  <si>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</si>
  <si>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</si>
  <si>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</si>
  <si>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</si>
  <si>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</si>
  <si>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</si>
  <si>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</si>
  <si>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</si>
  <si>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</si>
  <si>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</si>
  <si>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</si>
  <si>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</si>
  <si>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</si>
  <si>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</si>
  <si>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</si>
  <si>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</si>
  <si>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</si>
  <si>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</si>
  <si>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</si>
  <si>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</si>
  <si>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</si>
  <si>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</si>
  <si>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</si>
  <si>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</si>
  <si>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</si>
  <si>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</si>
  <si>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</si>
  <si>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</si>
  <si>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</si>
  <si>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</si>
  <si>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</si>
  <si>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</si>
  <si>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</si>
  <si>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</si>
  <si>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</si>
  <si>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</si>
  <si>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</si>
  <si>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</si>
  <si>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</si>
  <si>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</si>
  <si>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</si>
  <si>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</si>
  <si>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</si>
  <si>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</si>
  <si>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</si>
  <si>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</si>
  <si>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</si>
  <si>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</si>
  <si>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</si>
  <si>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</si>
  <si>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</si>
  <si>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</si>
  <si>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</si>
  <si>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</si>
  <si>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</si>
  <si>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</si>
  <si>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</si>
  <si>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</si>
  <si>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</si>
  <si>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</si>
  <si>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</si>
  <si>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</si>
  <si>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</si>
  <si>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</si>
  <si>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</si>
  <si>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</si>
  <si>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</si>
  <si>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</si>
  <si>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</si>
  <si>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</si>
  <si>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</si>
  <si>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</si>
  <si>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</si>
  <si>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</si>
  <si>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</si>
  <si>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</si>
  <si>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</si>
  <si>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</si>
  <si>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</si>
  <si>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</si>
  <si>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</si>
  <si>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</si>
  <si>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</si>
  <si>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</si>
  <si>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</si>
  <si>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</si>
  <si>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</si>
  <si>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</si>
  <si>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</si>
  <si>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</si>
  <si>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</si>
  <si>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</si>
  <si>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</si>
  <si>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</si>
  <si>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</si>
  <si>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</si>
  <si>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</si>
  <si>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</si>
  <si>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</si>
  <si>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</si>
  <si>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</si>
  <si>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</si>
  <si>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</si>
  <si>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</si>
  <si>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</si>
  <si>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</si>
  <si>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</si>
  <si>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</si>
  <si>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</si>
  <si>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</si>
  <si>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</si>
  <si>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</si>
  <si>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</si>
  <si>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</si>
  <si>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</si>
  <si>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</si>
  <si>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</si>
  <si>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</si>
  <si>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</si>
  <si>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</si>
  <si>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</si>
  <si>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</si>
  <si>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</si>
  <si>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</si>
  <si>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</si>
  <si>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</si>
  <si>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</si>
  <si>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</si>
  <si>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</si>
  <si>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</si>
  <si>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</si>
  <si>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</si>
  <si>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</si>
  <si>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</si>
  <si>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</si>
  <si>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</si>
  <si>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</si>
  <si>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</si>
  <si>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</si>
  <si>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</si>
  <si>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</si>
  <si>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</si>
  <si>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</si>
  <si>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</si>
  <si>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</si>
  <si>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</si>
  <si>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</si>
  <si>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</si>
  <si>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</si>
  <si>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</si>
  <si>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</si>
  <si>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</si>
  <si>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</si>
  <si>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</si>
  <si>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</si>
  <si>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</si>
  <si>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</si>
  <si>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</si>
  <si>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</si>
  <si>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</si>
  <si>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</si>
  <si>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</si>
  <si>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</si>
  <si>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</si>
  <si>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</si>
  <si>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</si>
  <si>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</si>
  <si>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</si>
  <si>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</si>
  <si>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</si>
  <si>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</si>
  <si>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</si>
  <si>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</si>
  <si>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</si>
  <si>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</si>
  <si>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</si>
  <si>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</si>
  <si>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</si>
  <si>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</si>
  <si>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</si>
  <si>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</si>
  <si>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</si>
  <si>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</si>
  <si>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</si>
  <si>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</si>
  <si>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</si>
  <si>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</si>
  <si>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</si>
  <si>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</si>
  <si>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</si>
  <si>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</si>
  <si>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</si>
  <si>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</si>
  <si>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</si>
  <si>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</si>
  <si>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</si>
  <si>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</si>
  <si>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</si>
  <si>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</si>
  <si>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</si>
  <si>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</si>
  <si>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</si>
  <si>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</si>
  <si>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</si>
  <si>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</si>
  <si>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</si>
  <si>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</si>
  <si>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</si>
  <si>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</si>
  <si>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</si>
  <si>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</si>
  <si>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</si>
  <si>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</si>
  <si>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</si>
  <si>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</si>
  <si>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</si>
  <si>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</si>
  <si>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</si>
  <si>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</si>
  <si>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</si>
  <si>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</si>
  <si>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</si>
  <si>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</si>
  <si>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</si>
  <si>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</si>
  <si>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</si>
  <si>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</si>
  <si>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</si>
  <si>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</si>
  <si>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</si>
  <si>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</si>
  <si>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</si>
  <si>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</si>
  <si>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</si>
  <si>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</si>
  <si>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</si>
  <si>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</si>
  <si>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</si>
  <si>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</si>
  <si>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</si>
  <si>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</si>
  <si>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</si>
  <si>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</si>
  <si>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</si>
  <si>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</si>
  <si>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</si>
  <si>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</si>
  <si>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</si>
  <si>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</si>
  <si>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</si>
  <si>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</si>
  <si>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</si>
  <si>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</si>
  <si>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</si>
  <si>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</si>
  <si>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</si>
  <si>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</si>
  <si>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</si>
  <si>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</si>
  <si>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</si>
  <si>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</si>
  <si>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</si>
  <si>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</si>
  <si>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</si>
  <si>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</si>
  <si>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</si>
  <si>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</si>
  <si>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</si>
  <si>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</si>
  <si>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</si>
  <si>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</si>
  <si>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</si>
  <si>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</si>
  <si>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</si>
  <si>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</si>
  <si>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</si>
  <si>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</si>
  <si>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</si>
  <si>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</si>
  <si>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</si>
  <si>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</si>
  <si>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</si>
  <si>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</si>
  <si>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</si>
  <si>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</si>
  <si>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</si>
  <si>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</si>
  <si>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</si>
  <si>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</si>
  <si>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</si>
  <si>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</si>
  <si>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</si>
  <si>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</si>
  <si>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</si>
  <si>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</si>
  <si>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</si>
  <si>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</si>
  <si>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</si>
  <si>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</si>
  <si>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</si>
  <si>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</si>
  <si>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</si>
  <si>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</si>
  <si>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</si>
  <si>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</si>
  <si>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</si>
  <si>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</si>
  <si>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</si>
  <si>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</si>
  <si>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</si>
  <si>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</si>
  <si>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</si>
  <si>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</si>
  <si>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</si>
  <si>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</si>
  <si>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</si>
  <si>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</si>
  <si>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</si>
  <si>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</si>
  <si>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</si>
  <si>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</si>
  <si>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</si>
  <si>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</si>
  <si>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</si>
  <si>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</si>
  <si>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</si>
  <si>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</si>
  <si>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</si>
  <si>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</si>
  <si>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</si>
  <si>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</si>
  <si>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</si>
  <si>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</si>
  <si>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</si>
  <si>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</si>
  <si>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</si>
  <si>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</si>
  <si>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</si>
  <si>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</si>
  <si>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</si>
  <si>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</si>
  <si>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</si>
  <si>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</si>
  <si>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</si>
  <si>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</si>
  <si>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</si>
  <si>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</si>
  <si>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</si>
  <si>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</si>
  <si>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</si>
  <si>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</si>
  <si>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</si>
  <si>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</si>
  <si>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</si>
  <si>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</si>
  <si>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</si>
  <si>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</si>
  <si>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</si>
  <si>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</si>
  <si>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</si>
  <si>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</si>
  <si>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</si>
  <si>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</si>
  <si>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</si>
  <si>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</si>
  <si>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</si>
  <si>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</si>
  <si>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</si>
  <si>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</si>
  <si>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</si>
  <si>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</si>
  <si>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</si>
  <si>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</si>
  <si>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</si>
  <si>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</si>
  <si>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</si>
  <si>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</si>
  <si>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</si>
  <si>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</si>
  <si>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</si>
  <si>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</si>
  <si>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</si>
  <si>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</si>
  <si>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</si>
  <si>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</si>
  <si>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</si>
  <si>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</si>
  <si>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</si>
  <si>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</si>
  <si>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</si>
  <si>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</si>
  <si>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</si>
  <si>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</si>
  <si>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</si>
  <si>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</si>
  <si>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</si>
  <si>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</si>
  <si>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</si>
  <si>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</si>
  <si>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</si>
  <si>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</si>
  <si>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</si>
  <si>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</si>
  <si>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</si>
  <si>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</si>
  <si>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</si>
  <si>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</si>
  <si>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</si>
  <si>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</si>
  <si>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</si>
  <si>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</si>
  <si>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</si>
  <si>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</si>
  <si>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</si>
  <si>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</si>
  <si>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</si>
  <si>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</si>
  <si>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</si>
  <si>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</si>
  <si>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</si>
  <si>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</si>
  <si>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</si>
  <si>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</si>
  <si>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</si>
  <si>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</si>
  <si>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</si>
  <si>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</si>
  <si>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</si>
  <si>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</si>
  <si>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</si>
  <si>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</si>
  <si>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</si>
  <si>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</si>
  <si>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</si>
  <si>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</si>
  <si>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</si>
  <si>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</si>
  <si>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</si>
  <si>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</si>
  <si>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</si>
  <si>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</si>
  <si>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</si>
  <si>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</si>
  <si>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</si>
  <si>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</si>
  <si>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</si>
  <si>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</si>
  <si>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</si>
  <si>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</si>
  <si>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</si>
  <si>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</si>
  <si>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</si>
  <si>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</si>
  <si>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</si>
  <si>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</si>
  <si>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</si>
  <si>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</si>
  <si>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</si>
  <si>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</si>
  <si>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</si>
  <si>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</si>
  <si>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</si>
  <si>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</si>
  <si>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</si>
  <si>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</si>
  <si>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</si>
  <si>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</si>
  <si>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</si>
  <si>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</si>
  <si>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</si>
  <si>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</si>
  <si>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</si>
  <si>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</si>
  <si>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</si>
  <si>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</si>
  <si>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</si>
  <si>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</si>
  <si>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</si>
  <si>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</si>
  <si>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</si>
  <si>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</si>
  <si>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</si>
  <si>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</si>
  <si>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</si>
  <si>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</si>
  <si>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</si>
  <si>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</si>
  <si>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</si>
  <si>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</si>
  <si>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</si>
  <si>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</si>
  <si>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</si>
  <si>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</si>
  <si>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</si>
  <si>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</si>
  <si>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</si>
  <si>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</si>
  <si>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</si>
  <si>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</si>
  <si>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</si>
  <si>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</si>
  <si>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</si>
  <si>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</si>
  <si>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</si>
  <si>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</si>
  <si>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</si>
  <si>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</si>
  <si>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</si>
  <si>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</si>
  <si>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</si>
  <si>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</si>
  <si>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</si>
  <si>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</si>
  <si>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</si>
  <si>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</si>
  <si>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</si>
  <si>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</si>
  <si>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</si>
  <si>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</si>
  <si>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</si>
  <si>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</si>
  <si>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</si>
  <si>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</si>
  <si>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</si>
  <si>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</si>
  <si>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</si>
  <si>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</si>
  <si>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</si>
  <si>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</si>
  <si>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</si>
  <si>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</si>
  <si>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</si>
  <si>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</si>
  <si>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</si>
  <si>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</si>
  <si>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</si>
  <si>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</si>
  <si>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</si>
  <si>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</si>
  <si>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</si>
  <si>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</si>
  <si>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</si>
  <si>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</si>
  <si>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</si>
  <si>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</si>
  <si>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</si>
  <si>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</si>
  <si>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</si>
  <si>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</si>
  <si>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</si>
  <si>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</si>
  <si>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</si>
  <si>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</si>
  <si>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</si>
  <si>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</si>
  <si>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</si>
  <si>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</si>
  <si>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</si>
  <si>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</si>
  <si>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</si>
  <si>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</si>
  <si>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</si>
  <si>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</si>
  <si>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</si>
  <si>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</si>
  <si>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</si>
  <si>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</si>
  <si>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</si>
  <si>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</si>
  <si>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</si>
  <si>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</si>
  <si>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</si>
  <si>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</si>
  <si>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</si>
  <si>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</si>
  <si>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</si>
  <si>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</si>
  <si>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</si>
  <si>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</si>
  <si>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</si>
  <si>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</si>
  <si>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</si>
  <si>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</si>
  <si>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</si>
  <si>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</si>
  <si>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</si>
  <si>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</si>
  <si>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</si>
  <si>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</si>
  <si>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</si>
  <si>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</si>
  <si>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</si>
  <si>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</si>
  <si>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</si>
  <si>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</si>
  <si>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</si>
  <si>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</si>
  <si>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</si>
  <si>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</si>
  <si>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</si>
  <si>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</si>
  <si>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</si>
  <si>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</si>
  <si>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</si>
  <si>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</si>
  <si>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</si>
  <si>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</si>
  <si>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</si>
  <si>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</si>
  <si>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</si>
  <si>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</si>
  <si>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</si>
  <si>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</si>
  <si>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</si>
  <si>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</si>
  <si>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</si>
  <si>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</si>
  <si>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</si>
  <si>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</si>
  <si>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</si>
  <si>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</si>
  <si>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</si>
  <si>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</si>
  <si>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</si>
  <si>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</si>
  <si>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</si>
  <si>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</si>
  <si>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</si>
  <si>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</si>
  <si>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</si>
  <si>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</si>
  <si>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</si>
  <si>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</si>
  <si>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</si>
  <si>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</si>
  <si>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</si>
  <si>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</si>
  <si>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</si>
  <si>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</si>
  <si>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</si>
  <si>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</si>
  <si>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</si>
  <si>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</si>
  <si>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</si>
  <si>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</si>
  <si>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</si>
  <si>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</si>
  <si>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</si>
  <si>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</si>
  <si>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</si>
  <si>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</si>
  <si>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</si>
  <si>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</si>
  <si>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</si>
  <si>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</si>
  <si>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</si>
  <si>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</si>
  <si>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</si>
  <si>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</si>
  <si>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</si>
  <si>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</si>
  <si>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</si>
  <si>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</si>
  <si>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</si>
  <si>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</si>
  <si>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</si>
  <si>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</si>
  <si>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</si>
  <si>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</si>
  <si>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</si>
  <si>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</si>
  <si>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</si>
  <si>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</si>
  <si>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</si>
  <si>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</si>
  <si>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</si>
  <si>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</si>
  <si>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</si>
  <si>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</si>
  <si>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</si>
  <si>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</si>
  <si>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</si>
  <si>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</si>
  <si>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</si>
  <si>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</si>
  <si>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</si>
  <si>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</si>
  <si>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</si>
  <si>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</si>
  <si>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</si>
  <si>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</si>
  <si>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</si>
  <si>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</si>
  <si>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</si>
  <si>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</si>
  <si>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</si>
  <si>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</si>
  <si>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</si>
  <si>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</si>
  <si>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</si>
  <si>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</si>
  <si>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</si>
  <si>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</si>
  <si>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</si>
  <si>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</si>
  <si>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</si>
  <si>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</si>
  <si>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</si>
  <si>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</si>
  <si>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</si>
  <si>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</si>
  <si>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</si>
  <si>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</si>
  <si>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</si>
  <si>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</si>
  <si>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</si>
  <si>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</si>
  <si>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</si>
  <si>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</si>
  <si>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</si>
  <si>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</si>
  <si>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</si>
  <si>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</si>
  <si>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</si>
  <si>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</si>
  <si>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</si>
  <si>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</si>
  <si>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</si>
  <si>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</si>
  <si>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</si>
  <si>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</si>
  <si>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</si>
  <si>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</si>
  <si>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</si>
  <si>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</si>
  <si>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</si>
  <si>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</si>
  <si>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</si>
  <si>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</si>
  <si>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</si>
  <si>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</si>
  <si>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</si>
  <si>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</si>
  <si>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</si>
  <si>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</si>
  <si>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</si>
  <si>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</si>
  <si>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</si>
  <si>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</si>
  <si>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</si>
  <si>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</si>
  <si>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</si>
  <si>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</si>
  <si>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</si>
  <si>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</si>
  <si>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</si>
  <si>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</si>
  <si>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</si>
  <si>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</si>
  <si>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</si>
  <si>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</si>
  <si>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</si>
  <si>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</si>
  <si>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</si>
  <si>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</si>
  <si>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</si>
  <si>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</si>
  <si>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</si>
  <si>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</si>
  <si>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</si>
  <si>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</si>
  <si>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</si>
  <si>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</si>
  <si>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</si>
  <si>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</si>
  <si>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</si>
  <si>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</si>
  <si>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</si>
  <si>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</si>
  <si>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</si>
  <si>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</si>
  <si>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</si>
  <si>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</si>
  <si>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</si>
  <si>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</si>
  <si>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</si>
  <si>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</si>
  <si>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</si>
  <si>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</si>
  <si>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</si>
  <si>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</si>
  <si>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</si>
  <si>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</si>
  <si>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</si>
  <si>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</si>
  <si>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</si>
  <si>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</si>
  <si>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</si>
  <si>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</si>
  <si>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</si>
  <si>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</si>
  <si>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</si>
  <si>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</si>
  <si>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</si>
  <si>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</si>
  <si>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</si>
  <si>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</si>
  <si>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</si>
  <si>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</si>
  <si>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</si>
  <si>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</si>
  <si>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</si>
  <si>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</si>
  <si>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</si>
  <si>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</si>
  <si>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</si>
  <si>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</si>
  <si>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</si>
  <si>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</si>
  <si>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</si>
  <si>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</si>
  <si>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</si>
  <si>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</si>
  <si>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</si>
  <si>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</si>
  <si>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</si>
  <si>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</si>
  <si>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</si>
  <si>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</si>
  <si>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</si>
  <si>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</si>
  <si>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</si>
  <si>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</si>
  <si>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</si>
  <si>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</si>
  <si>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</si>
  <si>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</si>
  <si>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</si>
  <si>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</si>
  <si>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</si>
  <si>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</si>
  <si>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</si>
  <si>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</si>
  <si>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</si>
  <si>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</si>
  <si>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</si>
  <si>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</si>
  <si>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</si>
  <si>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</si>
  <si>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</si>
  <si>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</si>
  <si>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</si>
  <si>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</si>
  <si>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</si>
  <si>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</si>
  <si>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</si>
  <si>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</si>
  <si>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</si>
  <si>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</si>
  <si>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</si>
  <si>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</si>
  <si>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</si>
  <si>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</si>
  <si>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</si>
  <si>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</si>
  <si>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</si>
  <si>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</si>
  <si>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</si>
  <si>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</si>
  <si>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</si>
  <si>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</si>
  <si>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</si>
  <si>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</si>
  <si>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</si>
  <si>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</si>
  <si>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</si>
  <si>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</si>
  <si>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</si>
  <si>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</si>
  <si>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</si>
  <si>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</si>
  <si>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</si>
  <si>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</si>
  <si>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</si>
  <si>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</si>
  <si>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</si>
  <si>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</si>
  <si>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</si>
  <si>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</si>
  <si>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</si>
  <si>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</si>
  <si>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</si>
  <si>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</si>
  <si>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</si>
  <si>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</si>
  <si>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</si>
  <si>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</si>
  <si>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</si>
  <si>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</si>
  <si>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</si>
  <si>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</si>
  <si>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</si>
  <si>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</si>
  <si>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</si>
  <si>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</si>
  <si>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</si>
  <si>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</si>
  <si>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</si>
  <si>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</si>
  <si>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</si>
  <si>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</si>
  <si>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</si>
  <si>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</si>
  <si>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</si>
  <si>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</si>
  <si>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</si>
  <si>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</si>
  <si>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</si>
  <si>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</si>
  <si>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</si>
  <si>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</si>
  <si>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</si>
  <si>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</si>
  <si>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</si>
  <si>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</si>
  <si>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</si>
  <si>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</si>
  <si>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</si>
  <si>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</si>
  <si>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</si>
  <si>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</si>
  <si>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</si>
  <si>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</si>
  <si>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</si>
  <si>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</si>
  <si>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</si>
  <si>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</si>
  <si>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</si>
  <si>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</si>
  <si>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</si>
  <si>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</si>
  <si>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</si>
  <si>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</si>
  <si>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</si>
  <si>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</si>
  <si>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</si>
  <si>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</si>
  <si>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</si>
  <si>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</si>
  <si>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</si>
  <si>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</si>
  <si>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</si>
  <si>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</si>
  <si>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</si>
  <si>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</si>
  <si>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</si>
  <si>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</si>
  <si>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</si>
  <si>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</si>
  <si>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</si>
  <si>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</si>
  <si>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</si>
  <si>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</si>
  <si>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</si>
  <si>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</si>
  <si>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</si>
  <si>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</si>
  <si>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</si>
  <si>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</si>
  <si>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</si>
  <si>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</si>
  <si>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</si>
  <si>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</si>
  <si>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</si>
  <si>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</si>
  <si>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</si>
  <si>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</si>
  <si>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</si>
  <si>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</si>
  <si>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</si>
  <si>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</si>
  <si>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</si>
  <si>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</si>
  <si>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</si>
  <si>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</si>
  <si>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</si>
  <si>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</si>
  <si>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</si>
  <si>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</si>
  <si>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</si>
  <si>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</si>
  <si>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</si>
  <si>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</si>
  <si>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</si>
  <si>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</si>
  <si>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</si>
  <si>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</si>
  <si>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</si>
  <si>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</si>
  <si>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</si>
  <si>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</si>
  <si>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</si>
  <si>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</si>
  <si>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</si>
  <si>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</si>
  <si>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</si>
  <si>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</si>
  <si>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</si>
  <si>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</si>
  <si>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</si>
  <si>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</si>
  <si>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</si>
  <si>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</si>
  <si>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</si>
  <si>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</si>
  <si>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</si>
  <si>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</si>
  <si>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</si>
  <si>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</si>
  <si>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</si>
  <si>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</si>
  <si>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</si>
  <si>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</si>
  <si>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</si>
  <si>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</si>
  <si>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</si>
  <si>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</si>
  <si>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</si>
  <si>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</si>
  <si>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</si>
  <si>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</si>
  <si>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</si>
  <si>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</si>
  <si>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</si>
  <si>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</si>
  <si>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</si>
  <si>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</si>
  <si>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</si>
  <si>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</si>
  <si>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</si>
  <si>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</si>
  <si>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</si>
  <si>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</si>
  <si>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</si>
  <si>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</si>
  <si>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</si>
  <si>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</si>
  <si>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</si>
  <si>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</si>
  <si>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</si>
  <si>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</si>
  <si>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</si>
  <si>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</si>
  <si>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</si>
  <si>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</si>
  <si>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</si>
  <si>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</si>
  <si>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</si>
  <si>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</si>
  <si>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</si>
  <si>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</si>
  <si>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</si>
  <si>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</si>
  <si>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</si>
  <si>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</si>
  <si>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</si>
  <si>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</si>
  <si>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</si>
  <si>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</si>
  <si>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</si>
  <si>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</si>
  <si>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</si>
  <si>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</si>
  <si>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</si>
  <si>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</si>
  <si>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</si>
  <si>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</si>
  <si>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</si>
  <si>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</si>
  <si>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</si>
  <si>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</si>
  <si>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</si>
  <si>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</si>
  <si>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</si>
  <si>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</si>
  <si>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</si>
  <si>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</si>
  <si>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</si>
  <si>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</si>
  <si>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</si>
  <si>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</si>
  <si>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</si>
  <si>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</si>
  <si>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</si>
  <si>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</si>
  <si>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</si>
  <si>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</si>
  <si>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</si>
  <si>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</si>
  <si>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</si>
  <si>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</si>
  <si>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</si>
  <si>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</si>
  <si>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</si>
  <si>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</si>
  <si>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</si>
  <si>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</si>
  <si>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</si>
  <si>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</si>
  <si>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</si>
  <si>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</si>
  <si>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</si>
  <si>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</si>
  <si>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</si>
  <si>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</si>
  <si>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</si>
  <si>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</si>
  <si>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</si>
  <si>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</si>
  <si>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</si>
  <si>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</si>
  <si>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</si>
  <si>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</si>
  <si>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</si>
  <si>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</si>
  <si>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</si>
  <si>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</si>
  <si>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</si>
  <si>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</si>
  <si>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</si>
  <si>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</si>
  <si>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</si>
  <si>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</si>
  <si>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</si>
  <si>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</si>
  <si>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</si>
  <si>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</si>
  <si>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</si>
  <si>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</si>
  <si>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</si>
  <si>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</si>
  <si>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</si>
  <si>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</si>
  <si>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</si>
  <si>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</si>
  <si>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</si>
  <si>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</si>
  <si>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</si>
  <si>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</si>
  <si>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</si>
  <si>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</si>
  <si>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</si>
  <si>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</si>
  <si>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</si>
  <si>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</si>
  <si>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</si>
  <si>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</si>
  <si>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</si>
  <si>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</si>
  <si>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</si>
  <si>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</si>
  <si>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</si>
  <si>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</si>
  <si>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</si>
  <si>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</si>
  <si>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</si>
  <si>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</si>
  <si>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</si>
  <si>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</si>
  <si>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</si>
  <si>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</si>
  <si>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</si>
  <si>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</si>
  <si>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</si>
  <si>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</si>
  <si>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</si>
  <si>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</si>
  <si>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</si>
  <si>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</si>
  <si>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</si>
  <si>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</si>
  <si>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</si>
  <si>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</si>
  <si>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</si>
  <si>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</si>
  <si>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</si>
  <si>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</si>
  <si>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</si>
  <si>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</si>
  <si>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</si>
  <si>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</si>
  <si>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</si>
  <si>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</si>
  <si>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</si>
  <si>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</si>
  <si>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</si>
  <si>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</si>
  <si>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</si>
  <si>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</si>
  <si>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</si>
  <si>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</si>
  <si>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</si>
  <si>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</si>
  <si>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</si>
  <si>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</si>
  <si>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</si>
  <si>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</si>
  <si>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</si>
  <si>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</si>
  <si>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</si>
  <si>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</si>
  <si>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</si>
  <si>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</si>
  <si>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</si>
  <si>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</si>
  <si>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</si>
  <si>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</si>
  <si>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</si>
  <si>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</si>
  <si>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</si>
  <si>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</si>
  <si>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</si>
  <si>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</si>
  <si>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</si>
  <si>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</si>
  <si>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</si>
  <si>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</si>
  <si>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</si>
  <si>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</si>
  <si>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</si>
  <si>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</si>
  <si>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</si>
  <si>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</si>
  <si>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</si>
  <si>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</si>
  <si>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</si>
  <si>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</si>
  <si>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</si>
  <si>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</si>
  <si>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</si>
  <si>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</si>
  <si>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</si>
  <si>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</si>
  <si>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</si>
  <si>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</si>
  <si>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</si>
  <si>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</si>
  <si>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</si>
  <si>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</si>
  <si>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</si>
  <si>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</si>
  <si>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</si>
  <si>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</si>
  <si>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</si>
  <si>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</si>
  <si>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</si>
  <si>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</si>
  <si>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</si>
  <si>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</si>
  <si>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</si>
  <si>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</si>
  <si>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</si>
  <si>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</si>
  <si>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</si>
  <si>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</si>
  <si>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</si>
  <si>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</si>
  <si>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</si>
  <si>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</si>
  <si>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</si>
  <si>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</si>
  <si>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</si>
  <si>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</si>
  <si>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</si>
  <si>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</si>
  <si>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</si>
  <si>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</si>
  <si>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</si>
  <si>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</si>
  <si>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</si>
  <si>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</si>
  <si>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</si>
  <si>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</si>
  <si>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</si>
  <si>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</si>
  <si>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</si>
  <si>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</si>
  <si>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</si>
  <si>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</si>
  <si>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</si>
  <si>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</si>
  <si>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</si>
  <si>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</si>
  <si>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</si>
  <si>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</si>
  <si>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</si>
  <si>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</si>
  <si>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</si>
  <si>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</si>
  <si>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</si>
  <si>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</si>
  <si>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</si>
  <si>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</si>
  <si>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</si>
  <si>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</si>
  <si>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</si>
  <si>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</si>
  <si>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</si>
  <si>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</si>
  <si>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</si>
  <si>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</si>
  <si>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</si>
  <si>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</si>
  <si>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</si>
  <si>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</si>
  <si>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</si>
  <si>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</si>
  <si>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</si>
  <si>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</si>
  <si>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</si>
  <si>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</si>
  <si>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</si>
  <si>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</si>
  <si>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</si>
  <si>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</si>
  <si>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</si>
  <si>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</si>
  <si>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</si>
  <si>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</si>
  <si>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</si>
  <si>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</si>
  <si>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</si>
  <si>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</si>
  <si>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</si>
  <si>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</si>
  <si>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</si>
  <si>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</si>
  <si>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</si>
  <si>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</si>
  <si>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</si>
  <si>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</si>
  <si>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</si>
  <si>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</si>
  <si>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</si>
  <si>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</si>
  <si>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</si>
  <si>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</si>
  <si>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</si>
  <si>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</si>
  <si>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</si>
  <si>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</si>
  <si>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</si>
  <si>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</si>
  <si>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</si>
  <si>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</si>
  <si>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</si>
  <si>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</si>
  <si>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</si>
  <si>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</si>
  <si>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</si>
  <si>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</si>
  <si>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</si>
  <si>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</si>
  <si>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</si>
  <si>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</si>
  <si>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</si>
  <si>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</si>
  <si>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</si>
  <si>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</si>
  <si>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</si>
  <si>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</si>
  <si>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</si>
  <si>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</si>
  <si>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</si>
  <si>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</si>
  <si>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</si>
  <si>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</si>
  <si>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</si>
  <si>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</si>
  <si>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</si>
  <si>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</si>
  <si>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</si>
  <si>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</si>
  <si>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</si>
  <si>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</si>
  <si>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</si>
  <si>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</si>
  <si>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</si>
  <si>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</si>
  <si>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</si>
  <si>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</si>
  <si>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</si>
  <si>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</si>
  <si>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</si>
  <si>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</si>
  <si>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</si>
  <si>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</si>
  <si>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</si>
  <si>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</si>
  <si>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</si>
  <si>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</si>
  <si>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</si>
  <si>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</si>
  <si>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</si>
  <si>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</si>
  <si>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</si>
  <si>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</si>
  <si>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</si>
  <si>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</si>
  <si>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</si>
  <si>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</si>
  <si>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</si>
  <si>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</si>
  <si>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</si>
  <si>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</si>
  <si>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</si>
  <si>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</si>
  <si>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</si>
  <si>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</si>
  <si>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</si>
  <si>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</si>
  <si>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</si>
  <si>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</si>
  <si>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</si>
  <si>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</si>
  <si>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</si>
  <si>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</si>
  <si>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</si>
  <si>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</si>
  <si>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</si>
  <si>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</si>
  <si>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</si>
  <si>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</si>
  <si>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</si>
  <si>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</si>
  <si>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</si>
  <si>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</si>
  <si>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</si>
  <si>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</si>
  <si>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</si>
  <si>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</si>
  <si>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</si>
  <si>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</si>
  <si>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</si>
  <si>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</si>
  <si>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</si>
  <si>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</si>
  <si>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</si>
  <si>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</si>
  <si>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</si>
  <si>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</si>
  <si>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</si>
  <si>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</si>
  <si>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</si>
  <si>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</si>
  <si>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</si>
  <si>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</si>
  <si>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</si>
  <si>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</si>
  <si>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</si>
  <si>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</si>
  <si>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</si>
  <si>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</si>
  <si>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</si>
  <si>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</si>
  <si>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</si>
  <si>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</si>
  <si>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</si>
  <si>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</si>
  <si>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</si>
  <si>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</si>
  <si>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</si>
  <si>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</si>
  <si>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</si>
  <si>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</si>
  <si>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</si>
  <si>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</si>
  <si>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</si>
  <si>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</si>
  <si>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</si>
  <si>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</si>
  <si>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</si>
  <si>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</si>
  <si>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</si>
  <si>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</si>
  <si>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</si>
  <si>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</si>
  <si>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</si>
  <si>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</si>
  <si>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</si>
  <si>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</si>
  <si>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</si>
  <si>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</si>
  <si>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</si>
  <si>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</si>
  <si>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</si>
  <si>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</si>
  <si>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</si>
  <si>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</si>
  <si>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</si>
  <si>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</si>
  <si>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</si>
  <si>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</si>
  <si>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</si>
  <si>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</si>
  <si>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</si>
  <si>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</si>
  <si>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</si>
  <si>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</si>
  <si>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</si>
  <si>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</si>
  <si>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</si>
  <si>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</si>
  <si>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</si>
  <si>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</si>
  <si>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</si>
  <si>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</si>
  <si>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</si>
  <si>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</si>
  <si>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</si>
  <si>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</si>
  <si>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</si>
  <si>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</si>
  <si>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</si>
  <si>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</si>
  <si>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</si>
  <si>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</si>
  <si>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</si>
  <si>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</si>
  <si>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</si>
  <si>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</si>
  <si>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</si>
  <si>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</si>
  <si>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</si>
  <si>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</si>
  <si>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</si>
  <si>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</si>
  <si>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</si>
  <si>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</si>
  <si>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</si>
  <si>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</si>
  <si>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</si>
  <si>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</si>
  <si>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</si>
  <si>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</si>
  <si>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</si>
  <si>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</si>
  <si>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</si>
  <si>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</si>
  <si>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</si>
  <si>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</si>
  <si>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</si>
  <si>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</si>
  <si>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</si>
  <si>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</si>
  <si>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</si>
  <si>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</si>
  <si>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</si>
  <si>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</si>
  <si>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</si>
  <si>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</si>
  <si>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</si>
  <si>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</si>
  <si>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</si>
  <si>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</si>
  <si>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</si>
  <si>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</si>
  <si>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</si>
  <si>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</si>
  <si>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</si>
  <si>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</si>
  <si>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</si>
  <si>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</si>
  <si>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</si>
  <si>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</si>
  <si>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</si>
  <si>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</si>
  <si>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</si>
  <si>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</si>
  <si>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</si>
  <si>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</si>
  <si>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</si>
  <si>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</si>
  <si>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</si>
  <si>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</si>
  <si>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</si>
  <si>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</si>
  <si>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</si>
  <si>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</si>
  <si>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</si>
  <si>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</si>
  <si>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</si>
  <si>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</si>
  <si>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</si>
  <si>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</si>
  <si>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</si>
  <si>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</si>
  <si>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</si>
  <si>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</si>
  <si>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</si>
  <si>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</si>
  <si>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</si>
  <si>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</si>
  <si>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</si>
  <si>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</si>
  <si>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</si>
  <si>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</si>
  <si>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</si>
  <si>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</si>
  <si>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</si>
  <si>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</si>
  <si>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</si>
  <si>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</si>
  <si>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</si>
  <si>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</si>
  <si>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</si>
  <si>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</si>
  <si>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</si>
  <si>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</si>
  <si>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</si>
  <si>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</si>
  <si>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</si>
  <si>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</si>
  <si>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</si>
  <si>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</si>
  <si>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</si>
  <si>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</si>
  <si>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</si>
  <si>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</si>
  <si>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</si>
  <si>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</si>
  <si>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</si>
  <si>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</si>
  <si>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</si>
  <si>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</si>
  <si>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</si>
  <si>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</si>
  <si>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</si>
  <si>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</si>
  <si>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</si>
  <si>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</si>
  <si>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</si>
  <si>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</si>
  <si>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</si>
  <si>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</si>
  <si>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</si>
  <si>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</si>
  <si>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</si>
  <si>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</si>
  <si>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</si>
  <si>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</si>
  <si>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</si>
  <si>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</si>
  <si>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</si>
  <si>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</si>
  <si>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</si>
  <si>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</si>
  <si>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</si>
  <si>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</si>
  <si>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</si>
  <si>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</si>
  <si>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</si>
  <si>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</si>
  <si>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</si>
  <si>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</si>
  <si>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</si>
  <si>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</si>
  <si>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</si>
  <si>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</si>
  <si>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</si>
  <si>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</si>
  <si>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</si>
  <si>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</si>
  <si>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</si>
  <si>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</si>
  <si>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</si>
  <si>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</si>
  <si>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</si>
  <si>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</si>
  <si>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</si>
  <si>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</si>
  <si>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</si>
  <si>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</si>
  <si>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</si>
  <si>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</si>
  <si>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</si>
  <si>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</si>
  <si>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</si>
  <si>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</si>
  <si>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</si>
  <si>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</si>
  <si>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</si>
  <si>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</si>
  <si>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</si>
  <si>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</si>
  <si>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</si>
  <si>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</si>
  <si>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</si>
  <si>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</si>
  <si>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</si>
  <si>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</si>
  <si>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</si>
  <si>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</si>
  <si>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</si>
  <si>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</si>
  <si>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</si>
  <si>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</si>
  <si>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</si>
  <si>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</si>
  <si>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</si>
  <si>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</si>
  <si>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</si>
  <si>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</si>
  <si>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</si>
  <si>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</si>
  <si>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</si>
  <si>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</si>
  <si>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</si>
  <si>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</si>
  <si>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</si>
  <si>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</si>
  <si>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</si>
  <si>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</si>
  <si>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</si>
  <si>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</si>
  <si>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</si>
  <si>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</si>
  <si>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</si>
  <si>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</si>
  <si>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</si>
  <si>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</si>
  <si>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</si>
  <si>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</si>
  <si>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</si>
  <si>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</si>
  <si>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</si>
  <si>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</si>
  <si>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</si>
  <si>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</si>
  <si>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</si>
  <si>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</si>
  <si>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</si>
  <si>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</si>
  <si>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</si>
  <si>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</si>
  <si>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</si>
  <si>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</si>
  <si>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</si>
  <si>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</si>
  <si>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</si>
  <si>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</si>
  <si>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</si>
  <si>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</si>
  <si>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</si>
  <si>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</si>
  <si>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</si>
  <si>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</si>
  <si>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</si>
  <si>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</si>
  <si>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</si>
  <si>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</si>
  <si>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</si>
  <si>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</si>
  <si>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</si>
  <si>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</si>
  <si>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</si>
  <si>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</si>
  <si>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</si>
  <si>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</si>
  <si>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</si>
  <si>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</si>
  <si>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</si>
  <si>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</si>
  <si>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</si>
  <si>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</si>
  <si>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</si>
  <si>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</si>
  <si>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</si>
  <si>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</si>
  <si>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</si>
  <si>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</si>
  <si>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</si>
  <si>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</si>
  <si>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</si>
  <si>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</si>
  <si>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</si>
  <si>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</si>
  <si>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</si>
  <si>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</si>
  <si>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</si>
  <si>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</si>
  <si>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</si>
  <si>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</si>
  <si>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</si>
  <si>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</si>
  <si>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</si>
  <si>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</si>
  <si>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</si>
  <si>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</si>
  <si>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</si>
  <si>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</si>
  <si>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</si>
  <si>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</si>
  <si>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</si>
  <si>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</si>
  <si>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</si>
  <si>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</si>
  <si>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</si>
  <si>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</si>
  <si>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</si>
  <si>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</si>
  <si>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</si>
  <si>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</si>
  <si>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</si>
  <si>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</si>
  <si>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</si>
  <si>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</si>
  <si>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</si>
  <si>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</si>
  <si>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</si>
  <si>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</si>
  <si>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</si>
  <si>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</si>
  <si>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</si>
  <si>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</si>
  <si>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</si>
  <si>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</si>
  <si>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</si>
  <si>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</si>
  <si>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</si>
  <si>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</si>
  <si>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</si>
  <si>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</si>
  <si>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</si>
  <si>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</si>
  <si>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</si>
  <si>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</si>
  <si>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</si>
  <si>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</si>
  <si>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</si>
  <si>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</si>
  <si>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</si>
  <si>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</si>
  <si>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</si>
  <si>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</si>
  <si>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</si>
  <si>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</si>
  <si>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</si>
  <si>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</si>
  <si>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</si>
  <si>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</si>
  <si>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</si>
  <si>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</si>
  <si>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</si>
  <si>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</si>
  <si>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</si>
  <si>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</si>
  <si>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</si>
  <si>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</si>
  <si>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</si>
  <si>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</si>
  <si>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</si>
  <si>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</si>
  <si>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</si>
  <si>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</si>
  <si>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</si>
  <si>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</si>
  <si>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</si>
  <si>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</si>
  <si>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</si>
  <si>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</si>
  <si>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</si>
  <si>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</si>
  <si>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</si>
  <si>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</si>
  <si>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</si>
  <si>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</si>
  <si>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</si>
  <si>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</si>
  <si>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</si>
  <si>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</si>
  <si>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</si>
  <si>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</si>
  <si>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</si>
  <si>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</si>
  <si>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</si>
  <si>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</si>
  <si>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</si>
  <si>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</si>
  <si>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</si>
  <si>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</si>
  <si>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</si>
  <si>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</si>
  <si>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</si>
  <si>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</si>
  <si>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</si>
  <si>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</si>
  <si>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</si>
  <si>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</si>
  <si>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</si>
  <si>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</si>
  <si>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</si>
  <si>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</si>
  <si>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</si>
  <si>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</si>
  <si>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</si>
  <si>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</si>
  <si>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</si>
  <si>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</si>
  <si>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</si>
  <si>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</si>
  <si>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</si>
  <si>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</si>
  <si>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</si>
  <si>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</si>
  <si>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</si>
  <si>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</si>
  <si>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</si>
  <si>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</si>
  <si>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</si>
  <si>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</si>
  <si>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</si>
  <si>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</si>
  <si>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</si>
  <si>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</si>
  <si>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</si>
  <si>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</si>
  <si>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</si>
  <si>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</si>
  <si>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</si>
  <si>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</si>
  <si>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</si>
  <si>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</si>
  <si>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</si>
  <si>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</si>
  <si>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</si>
  <si>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</si>
  <si>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</si>
  <si>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</si>
  <si>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</si>
  <si>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</si>
  <si>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</si>
  <si>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</si>
  <si>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</si>
  <si>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</si>
  <si>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</si>
  <si>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</si>
  <si>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</si>
  <si>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</si>
  <si>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</si>
  <si>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</si>
  <si>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</si>
  <si>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</si>
  <si>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</si>
  <si>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</si>
  <si>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</si>
  <si>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</si>
  <si>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</si>
  <si>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</si>
  <si>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</si>
  <si>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</si>
  <si>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</si>
  <si>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</si>
  <si>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</si>
  <si>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</si>
  <si>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</si>
  <si>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</si>
  <si>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</si>
  <si>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</si>
  <si>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</si>
  <si>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</si>
  <si>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</si>
  <si>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</si>
  <si>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</si>
  <si>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</si>
  <si>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</si>
  <si>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</si>
  <si>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</si>
  <si>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</si>
  <si>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</si>
  <si>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</si>
  <si>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</si>
  <si>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</si>
  <si>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</si>
  <si>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</si>
  <si>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</si>
  <si>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</si>
  <si>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</si>
  <si>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</si>
  <si>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</si>
  <si>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</si>
  <si>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</si>
  <si>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</si>
  <si>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</si>
  <si>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</si>
  <si>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</si>
  <si>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</si>
  <si>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</si>
  <si>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</si>
  <si>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</si>
  <si>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</si>
  <si>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</si>
  <si>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</si>
  <si>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</si>
  <si>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</si>
  <si>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</si>
  <si>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</si>
  <si>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</si>
  <si>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</si>
  <si>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</si>
  <si>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</si>
  <si>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</si>
  <si>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</si>
  <si>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</si>
  <si>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</si>
  <si>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</si>
  <si>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</si>
  <si>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</si>
  <si>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</si>
  <si>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</si>
  <si>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</si>
  <si>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</si>
  <si>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</si>
  <si>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</si>
  <si>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</si>
  <si>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</si>
  <si>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</si>
  <si>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</si>
  <si>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</si>
  <si>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</si>
  <si>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</si>
  <si>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</si>
  <si>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</si>
  <si>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</si>
  <si>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</si>
  <si>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</si>
  <si>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</si>
  <si>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</si>
  <si>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</si>
  <si>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</si>
  <si>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</si>
  <si>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</si>
  <si>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</si>
  <si>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</si>
  <si>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</si>
  <si>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</si>
  <si>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</si>
  <si>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</si>
  <si>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</si>
  <si>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</si>
  <si>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</si>
  <si>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</si>
  <si>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</si>
  <si>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</si>
  <si>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</si>
  <si>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</si>
  <si>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</si>
  <si>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</si>
  <si>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</si>
  <si>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</si>
  <si>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</si>
  <si>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</si>
  <si>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</si>
  <si>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</si>
  <si>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</si>
  <si>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</si>
  <si>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</si>
  <si>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</si>
  <si>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</si>
  <si>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</si>
  <si>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</si>
  <si>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</si>
  <si>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</si>
  <si>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</si>
  <si>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</si>
  <si>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</si>
  <si>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</si>
  <si>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</si>
  <si>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</si>
  <si>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</si>
  <si>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</si>
  <si>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</si>
  <si>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</si>
  <si>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</si>
  <si>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</si>
  <si>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</si>
  <si>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</si>
  <si>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</si>
  <si>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</si>
  <si>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</si>
  <si>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</si>
  <si>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</si>
  <si>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</si>
  <si>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</si>
  <si>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</si>
  <si>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</si>
  <si>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</si>
  <si>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</si>
  <si>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</si>
  <si>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</si>
  <si>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</si>
  <si>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</si>
  <si>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</si>
  <si>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</si>
  <si>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</si>
  <si>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</si>
  <si>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</si>
  <si>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</si>
  <si>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</si>
  <si>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</si>
  <si>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</si>
  <si>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</si>
  <si>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</si>
  <si>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</si>
  <si>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</si>
  <si>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</si>
  <si>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</si>
  <si>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</si>
  <si>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</si>
  <si>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</si>
  <si>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</si>
  <si>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</si>
  <si>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</si>
  <si>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</si>
  <si>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</si>
  <si>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</si>
  <si>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</si>
  <si>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</si>
  <si>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</si>
  <si>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</si>
  <si>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</si>
  <si>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</si>
  <si>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</si>
  <si>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</si>
  <si>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</si>
  <si>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</si>
  <si>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</si>
  <si>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</si>
  <si>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</si>
  <si>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</si>
  <si>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</si>
  <si>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</si>
  <si>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</si>
  <si>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</si>
  <si>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</si>
  <si>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</si>
  <si>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</si>
  <si>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</si>
  <si>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</si>
  <si>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</si>
  <si>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</si>
  <si>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</si>
  <si>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</si>
  <si>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</si>
  <si>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</si>
  <si>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</si>
  <si>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</si>
  <si>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</si>
  <si>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</si>
  <si>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</si>
  <si>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</si>
  <si>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</si>
  <si>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</si>
  <si>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</si>
  <si>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</si>
  <si>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</si>
  <si>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</si>
  <si>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</si>
  <si>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</si>
  <si>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</si>
  <si>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</si>
  <si>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</si>
  <si>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</si>
  <si>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</si>
  <si>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</si>
  <si>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</si>
  <si>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</si>
  <si>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</si>
  <si>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</si>
  <si>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</si>
  <si>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</si>
  <si>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</si>
  <si>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</si>
  <si>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</si>
  <si>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</si>
  <si>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</si>
  <si>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</si>
  <si>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</si>
  <si>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</si>
  <si>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</si>
  <si>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</si>
  <si>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</si>
  <si>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</si>
  <si>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</si>
  <si>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</si>
  <si>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</si>
  <si>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</si>
  <si>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</si>
  <si>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</si>
  <si>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</si>
  <si>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</si>
  <si>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</si>
  <si>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</si>
  <si>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</si>
  <si>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</si>
  <si>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</si>
  <si>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</si>
  <si>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</si>
  <si>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</si>
  <si>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</si>
  <si>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</si>
  <si>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</si>
  <si>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</si>
  <si>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</si>
  <si>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</si>
  <si>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</si>
  <si>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</si>
  <si>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</si>
  <si>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</si>
  <si>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</si>
  <si>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</si>
  <si>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</si>
  <si>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</si>
  <si>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</si>
  <si>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</si>
  <si>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</si>
  <si>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</si>
  <si>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</si>
  <si>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</si>
  <si>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</si>
  <si>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</si>
  <si>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</si>
  <si>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</si>
  <si>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</si>
  <si>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</si>
  <si>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</si>
  <si>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</si>
  <si>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</si>
  <si>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</si>
  <si>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</si>
  <si>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</si>
  <si>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</si>
  <si>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</si>
  <si>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</si>
  <si>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</si>
  <si>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</si>
  <si>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</si>
  <si>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</si>
  <si>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</si>
  <si>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</si>
  <si>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</si>
  <si>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</si>
  <si>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</si>
  <si>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</si>
  <si>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</si>
  <si>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</si>
  <si>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</si>
  <si>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</si>
  <si>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</si>
  <si>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</si>
  <si>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</si>
  <si>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</si>
  <si>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</si>
  <si>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</si>
  <si>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</si>
  <si>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</si>
  <si>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</si>
  <si>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</si>
  <si>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</si>
  <si>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</si>
  <si>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</si>
  <si>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</si>
  <si>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</si>
  <si>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</si>
  <si>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</si>
  <si>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</si>
  <si>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</si>
  <si>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</si>
  <si>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</si>
  <si>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</si>
  <si>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</si>
  <si>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</si>
  <si>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</si>
  <si>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</si>
  <si>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</si>
  <si>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</si>
  <si>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</si>
  <si>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</si>
  <si>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</si>
  <si>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</si>
  <si>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</si>
  <si>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</si>
  <si>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</si>
  <si>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</si>
  <si>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</si>
  <si>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</si>
  <si>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</si>
  <si>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</si>
  <si>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</si>
  <si>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</si>
  <si>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</si>
  <si>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</si>
  <si>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</si>
  <si>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</si>
  <si>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</si>
  <si>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</si>
  <si>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</si>
  <si>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</si>
  <si>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</si>
  <si>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</si>
  <si>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</si>
  <si>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</si>
  <si>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</si>
  <si>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</si>
  <si>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</si>
  <si>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</si>
  <si>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</si>
  <si>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</si>
  <si>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</si>
  <si>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</si>
  <si>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</si>
  <si>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</si>
  <si>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</si>
  <si>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</si>
  <si>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</si>
  <si>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</si>
  <si>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</si>
  <si>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</si>
  <si>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</si>
  <si>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</si>
  <si>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</si>
  <si>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</si>
  <si>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</si>
  <si>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</si>
  <si>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</si>
  <si>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</si>
  <si>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</si>
  <si>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</si>
  <si>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</si>
  <si>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</si>
  <si>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</si>
  <si>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</si>
  <si>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</si>
  <si>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</si>
  <si>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</si>
  <si>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</si>
  <si>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</si>
  <si>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</si>
  <si>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</si>
  <si>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</si>
  <si>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</si>
  <si>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</si>
  <si>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</si>
  <si>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</si>
  <si>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</si>
  <si>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</si>
  <si>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</si>
  <si>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</si>
  <si>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</si>
  <si>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</si>
  <si>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</si>
  <si>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</si>
  <si>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</si>
  <si>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</si>
  <si>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</si>
  <si>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</si>
  <si>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</si>
  <si>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</si>
  <si>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</si>
  <si>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</si>
  <si>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</si>
  <si>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</si>
  <si>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</si>
  <si>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</si>
  <si>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</si>
  <si>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</si>
  <si>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</si>
  <si>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</si>
  <si>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</si>
  <si>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</si>
  <si>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</si>
  <si>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</si>
  <si>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</si>
  <si>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</si>
  <si>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</si>
  <si>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</si>
  <si>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</si>
  <si>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</si>
  <si>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</si>
  <si>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</si>
  <si>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</si>
  <si>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</si>
  <si>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</si>
  <si>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</si>
  <si>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</si>
  <si>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</si>
  <si>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</si>
  <si>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</si>
  <si>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</si>
  <si>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</si>
  <si>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</si>
  <si>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</si>
  <si>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</si>
  <si>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</si>
  <si>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</si>
  <si>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</si>
  <si>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</si>
  <si>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</si>
  <si>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</si>
  <si>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</si>
  <si>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</si>
  <si>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</si>
  <si>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</si>
  <si>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</si>
  <si>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</si>
  <si>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</si>
  <si>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</si>
  <si>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</si>
  <si>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</si>
  <si>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</si>
  <si>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</si>
  <si>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</si>
  <si>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</si>
  <si>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</si>
  <si>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</si>
  <si>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</si>
  <si>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</si>
  <si>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</si>
  <si>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</si>
  <si>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</si>
  <si>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</si>
  <si>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</si>
  <si>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</si>
  <si>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</si>
  <si>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</si>
  <si>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</si>
  <si>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</si>
  <si>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</si>
  <si>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</si>
  <si>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</si>
  <si>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</si>
  <si>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</si>
  <si>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</si>
  <si>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</si>
  <si>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</si>
  <si>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</si>
  <si>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</si>
  <si>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</si>
  <si>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</si>
  <si>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</si>
  <si>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</si>
  <si>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</si>
  <si>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</si>
  <si>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</si>
  <si>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</si>
  <si>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</si>
  <si>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</si>
  <si>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</si>
  <si>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</si>
  <si>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</si>
  <si>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</si>
  <si>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</si>
  <si>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</si>
  <si>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</si>
  <si>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</si>
  <si>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</si>
  <si>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</si>
  <si>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</si>
  <si>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</si>
  <si>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</si>
  <si>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</si>
  <si>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</si>
  <si>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</si>
  <si>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</si>
  <si>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</si>
  <si>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</si>
  <si>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</si>
  <si>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</si>
  <si>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</si>
  <si>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</si>
  <si>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</si>
  <si>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</si>
  <si>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</si>
  <si>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</si>
  <si>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</si>
  <si>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</si>
  <si>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</si>
  <si>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</si>
  <si>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</si>
  <si>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</si>
  <si>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</si>
  <si>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</si>
  <si>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</si>
  <si>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</si>
  <si>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</si>
  <si>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</si>
  <si>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</si>
  <si>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</si>
  <si>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</si>
  <si>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</si>
  <si>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</si>
  <si>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</si>
  <si>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</si>
  <si>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</si>
  <si>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</si>
  <si>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</si>
  <si>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</si>
  <si>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</si>
  <si>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</si>
  <si>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</si>
  <si>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</si>
  <si>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</si>
  <si>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</si>
  <si>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</si>
  <si>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</si>
  <si>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</si>
  <si>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</si>
  <si>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</si>
  <si>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</si>
  <si>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</si>
  <si>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</si>
  <si>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</si>
  <si>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</si>
  <si>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</si>
  <si>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</si>
  <si>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</si>
  <si>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</si>
  <si>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</si>
  <si>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</si>
  <si>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</si>
  <si>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</si>
  <si>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</si>
  <si>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</si>
  <si>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</si>
  <si>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</si>
  <si>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</si>
  <si>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</si>
  <si>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</si>
  <si>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</si>
  <si>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</si>
  <si>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</si>
  <si>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</si>
  <si>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</si>
  <si>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</si>
  <si>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</si>
  <si>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</si>
  <si>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</si>
  <si>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</si>
  <si>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</si>
  <si>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</si>
  <si>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</si>
  <si>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</si>
  <si>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</si>
  <si>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</si>
  <si>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</si>
  <si>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</si>
  <si>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</si>
  <si>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</si>
  <si>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</si>
  <si>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</si>
  <si>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</si>
  <si>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</si>
  <si>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</si>
  <si>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</si>
  <si>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</si>
  <si>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</si>
  <si>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</si>
  <si>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</si>
  <si>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</si>
  <si>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</si>
  <si>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</si>
  <si>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</si>
  <si>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</si>
  <si>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</si>
  <si>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</si>
  <si>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</si>
  <si>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</si>
  <si>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</si>
  <si>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</si>
  <si>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</si>
  <si>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</si>
  <si>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</si>
  <si>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</si>
  <si>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</si>
  <si>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</si>
  <si>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</si>
  <si>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</si>
  <si>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</si>
  <si>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</si>
  <si>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</si>
  <si>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</si>
  <si>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</si>
  <si>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</si>
  <si>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</si>
  <si>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</si>
  <si>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</si>
  <si>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</si>
  <si>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</si>
  <si>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</si>
  <si>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</si>
  <si>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</si>
  <si>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</si>
  <si>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</si>
  <si>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</si>
  <si>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</si>
  <si>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</si>
  <si>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</si>
  <si>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</si>
  <si>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</si>
  <si>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</si>
  <si>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</si>
  <si>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</si>
  <si>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</si>
  <si>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</si>
  <si>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</si>
  <si>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</si>
  <si>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</si>
  <si>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</si>
  <si>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</si>
  <si>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</si>
  <si>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</si>
  <si>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</si>
  <si>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</si>
  <si>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</si>
  <si>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</si>
  <si>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</si>
  <si>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</si>
  <si>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</si>
  <si>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</si>
  <si>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</si>
  <si>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</si>
  <si>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</si>
  <si>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</si>
  <si>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</si>
  <si>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</si>
  <si>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</si>
  <si>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</si>
  <si>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</si>
  <si>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</si>
  <si>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</si>
  <si>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</si>
  <si>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</si>
  <si>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</si>
  <si>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</si>
  <si>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</si>
  <si>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</si>
  <si>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</si>
  <si>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</si>
  <si>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</si>
  <si>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</si>
  <si>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</si>
  <si>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</si>
  <si>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</si>
  <si>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</si>
  <si>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</si>
  <si>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</si>
  <si>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</si>
  <si>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</si>
  <si>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</si>
  <si>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</si>
  <si>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</si>
  <si>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</si>
  <si>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</si>
  <si>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</si>
  <si>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</si>
  <si>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</si>
  <si>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</si>
  <si>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</si>
  <si>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</si>
  <si>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</si>
  <si>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</si>
  <si>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</si>
  <si>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</si>
  <si>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</si>
  <si>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</si>
  <si>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</si>
  <si>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</si>
  <si>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</si>
  <si>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</si>
  <si>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</si>
  <si>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</si>
  <si>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</si>
  <si>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</si>
  <si>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</si>
  <si>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</si>
  <si>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</si>
  <si>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</si>
  <si>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</si>
  <si>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</si>
  <si>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</si>
  <si>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</si>
  <si>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</si>
  <si>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</si>
  <si>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</si>
  <si>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</si>
  <si>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</si>
  <si>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</si>
  <si>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</si>
  <si>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</si>
  <si>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</si>
  <si>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</si>
  <si>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</si>
  <si>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</si>
  <si>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</si>
  <si>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</si>
  <si>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</si>
  <si>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</si>
  <si>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</si>
  <si>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</si>
  <si>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</si>
  <si>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</si>
  <si>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</si>
  <si>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</si>
  <si>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</si>
  <si>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</si>
  <si>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</si>
  <si>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</si>
  <si>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</si>
  <si>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</si>
  <si>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</si>
  <si>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</si>
  <si>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</si>
  <si>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</si>
  <si>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</si>
  <si>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</si>
  <si>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</si>
  <si>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</si>
  <si>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</si>
  <si>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</si>
  <si>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</si>
  <si>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</si>
  <si>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</si>
  <si>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</si>
  <si>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</si>
  <si>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</si>
  <si>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</si>
  <si>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</si>
  <si>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</si>
  <si>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</si>
  <si>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</si>
  <si>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</si>
  <si>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</si>
  <si>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</si>
  <si>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</si>
  <si>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</si>
  <si>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</si>
  <si>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</si>
  <si>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</si>
  <si>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</si>
  <si>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</si>
  <si>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</si>
  <si>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</si>
  <si>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</si>
  <si>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</si>
  <si>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</si>
  <si>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</si>
  <si>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</si>
  <si>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</si>
  <si>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</si>
  <si>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</si>
  <si>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</si>
  <si>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</si>
  <si>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</si>
  <si>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</si>
  <si>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</si>
  <si>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</si>
  <si>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</si>
  <si>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</si>
  <si>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</si>
  <si>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</si>
  <si>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</si>
  <si>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</si>
  <si>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</si>
  <si>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</si>
  <si>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</si>
  <si>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</si>
  <si>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</si>
  <si>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</si>
  <si>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</si>
  <si>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</si>
  <si>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</si>
  <si>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</si>
  <si>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</si>
  <si>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</si>
  <si>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</si>
  <si>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</si>
  <si>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</si>
  <si>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</si>
  <si>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</si>
  <si>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</si>
  <si>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</si>
  <si>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</si>
  <si>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</si>
  <si>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</si>
  <si>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</si>
  <si>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</si>
  <si>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</si>
  <si>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</si>
  <si>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</si>
  <si>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</si>
  <si>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</si>
  <si>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</si>
  <si>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</si>
  <si>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</si>
  <si>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</si>
  <si>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</si>
  <si>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</si>
  <si>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</si>
  <si>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</si>
  <si>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</si>
  <si>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</si>
  <si>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</si>
  <si>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</si>
  <si>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</si>
  <si>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</si>
  <si>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</si>
  <si>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</si>
  <si>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</si>
  <si>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</si>
  <si>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</si>
  <si>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</si>
  <si>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</si>
  <si>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</si>
  <si>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</si>
  <si>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</si>
  <si>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</si>
  <si>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</si>
  <si>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</si>
  <si>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</si>
  <si>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</si>
  <si>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</si>
  <si>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</si>
  <si>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</si>
  <si>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</si>
  <si>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</si>
  <si>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</si>
  <si>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</si>
  <si>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</si>
  <si>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</si>
  <si>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</si>
  <si>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</si>
  <si>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</si>
  <si>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</si>
  <si>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</si>
  <si>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</si>
  <si>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</si>
  <si>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</si>
  <si>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</si>
  <si>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</si>
  <si>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</si>
  <si>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</si>
  <si>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</si>
  <si>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</si>
  <si>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</si>
  <si>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</si>
  <si>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</si>
  <si>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</si>
  <si>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</si>
  <si>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</si>
  <si>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</si>
  <si>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</si>
  <si>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</si>
  <si>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</si>
  <si>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</si>
  <si>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</si>
  <si>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</si>
  <si>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</si>
  <si>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</si>
  <si>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</si>
  <si>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</si>
  <si>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</si>
  <si>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</si>
  <si>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</si>
  <si>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</si>
  <si>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</si>
  <si>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</si>
  <si>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</si>
  <si>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</si>
  <si>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</si>
  <si>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</si>
  <si>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</si>
  <si>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</si>
  <si>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</si>
  <si>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</si>
  <si>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</si>
  <si>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</si>
  <si>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</si>
  <si>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</si>
  <si>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</si>
  <si>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</si>
  <si>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</si>
  <si>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</si>
  <si>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</si>
  <si>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</si>
  <si>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</si>
  <si>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</si>
  <si>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</si>
  <si>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</si>
  <si>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</si>
  <si>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</si>
  <si>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</si>
  <si>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</si>
  <si>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</si>
  <si>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</si>
  <si>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</si>
  <si>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</si>
  <si>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</si>
  <si>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</si>
  <si>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</si>
  <si>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</si>
  <si>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</si>
  <si>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</si>
  <si>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</si>
  <si>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</si>
  <si>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</si>
  <si>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</si>
  <si>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</si>
  <si>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</si>
  <si>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</si>
  <si>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</si>
  <si>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</si>
  <si>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</si>
  <si>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</si>
  <si>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</si>
  <si>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</si>
  <si>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</si>
  <si>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</si>
  <si>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</si>
  <si>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</si>
  <si>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</si>
  <si>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</si>
  <si>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</si>
  <si>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</si>
  <si>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</si>
  <si>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</si>
  <si>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</si>
  <si>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</si>
  <si>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</si>
  <si>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</si>
  <si>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</si>
  <si>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</si>
  <si>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</si>
  <si>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</si>
  <si>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</si>
  <si>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</si>
  <si>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</si>
  <si>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</si>
  <si>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</si>
  <si>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</si>
  <si>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</si>
  <si>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</si>
  <si>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</si>
  <si>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</si>
  <si>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</si>
  <si>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</si>
  <si>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</si>
  <si>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</si>
  <si>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</si>
  <si>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</si>
  <si>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</si>
  <si>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</si>
  <si>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</si>
  <si>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</si>
  <si>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</si>
  <si>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</si>
  <si>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</si>
  <si>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</si>
  <si>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</si>
  <si>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</si>
  <si>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</si>
  <si>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</si>
  <si>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</si>
  <si>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</si>
  <si>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</si>
  <si>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</si>
  <si>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</si>
  <si>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</si>
  <si>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</si>
  <si>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</si>
  <si>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</si>
  <si>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</si>
  <si>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</si>
  <si>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</si>
  <si>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</si>
  <si>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</si>
  <si>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</si>
  <si>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</si>
  <si>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</si>
  <si>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</si>
  <si>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</si>
  <si>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</si>
  <si>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</si>
  <si>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</si>
  <si>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</si>
  <si>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</si>
  <si>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</si>
  <si>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</si>
  <si>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</si>
  <si>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</si>
  <si>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</si>
  <si>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</si>
  <si>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</si>
  <si>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</si>
  <si>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</si>
  <si>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</si>
  <si>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</si>
  <si>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</si>
  <si>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</si>
  <si>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</si>
  <si>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</si>
  <si>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</si>
  <si>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</si>
  <si>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</si>
  <si>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</si>
  <si>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</si>
  <si>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</si>
  <si>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</si>
  <si>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</si>
  <si>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</si>
  <si>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</si>
  <si>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</si>
  <si>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</si>
  <si>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</si>
  <si>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</si>
  <si>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</si>
  <si>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</si>
  <si>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</si>
  <si>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</si>
  <si>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</si>
  <si>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</si>
  <si>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</si>
  <si>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</si>
  <si>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</si>
  <si>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</si>
  <si>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</si>
  <si>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</si>
  <si>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</si>
  <si>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</si>
  <si>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</si>
  <si>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</si>
  <si>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</si>
  <si>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</si>
  <si>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</si>
  <si>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</si>
  <si>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</si>
  <si>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</si>
  <si>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</si>
  <si>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</si>
  <si>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</si>
  <si>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</si>
  <si>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</si>
  <si>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</si>
  <si>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</si>
  <si>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</si>
  <si>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</si>
  <si>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</si>
  <si>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</si>
  <si>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</si>
  <si>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</si>
  <si>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</si>
  <si>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</si>
  <si>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</si>
  <si>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</si>
  <si>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</si>
  <si>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</si>
  <si>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</si>
  <si>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</si>
  <si>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</si>
  <si>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</si>
  <si>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</si>
  <si>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</si>
  <si>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</si>
  <si>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</si>
  <si>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</si>
  <si>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</si>
  <si>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</si>
  <si>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</si>
  <si>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</si>
  <si>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</si>
  <si>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</si>
  <si>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</si>
  <si>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</si>
  <si>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</si>
  <si>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</si>
  <si>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</si>
  <si>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</si>
  <si>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</si>
  <si>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</si>
  <si>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</si>
  <si>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</si>
  <si>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</si>
  <si>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</si>
  <si>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</si>
  <si>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</si>
  <si>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</si>
  <si>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</si>
  <si>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</si>
  <si>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</si>
  <si>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</si>
  <si>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</si>
  <si>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</si>
  <si>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</si>
  <si>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</si>
  <si>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</si>
  <si>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</si>
  <si>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</si>
  <si>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</si>
  <si>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</si>
  <si>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</si>
  <si>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</si>
  <si>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</si>
  <si>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</si>
  <si>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</si>
  <si>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</si>
  <si>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</si>
  <si>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</si>
  <si>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</si>
  <si>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</si>
  <si>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</si>
  <si>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</si>
  <si>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</si>
  <si>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</si>
  <si>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</si>
  <si>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</si>
  <si>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</si>
  <si>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</si>
  <si>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</si>
  <si>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</si>
  <si>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</si>
  <si>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</si>
  <si>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</si>
  <si>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</si>
  <si>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</si>
  <si>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</si>
  <si>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</si>
  <si>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</si>
  <si>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</si>
  <si>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</si>
  <si>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</si>
  <si>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</si>
  <si>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</si>
  <si>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</si>
  <si>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</si>
  <si>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</si>
  <si>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</si>
  <si>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</si>
  <si>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</si>
  <si>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</si>
  <si>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</si>
  <si>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</si>
  <si>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</si>
  <si>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</si>
  <si>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</si>
  <si>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</si>
  <si>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</si>
  <si>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</si>
  <si>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</si>
  <si>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</si>
  <si>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</si>
  <si>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</si>
  <si>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</si>
  <si>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</si>
  <si>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</si>
  <si>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</si>
  <si>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</si>
  <si>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</si>
  <si>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</si>
  <si>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</si>
  <si>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</si>
  <si>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</si>
  <si>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</si>
  <si>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</si>
  <si>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</si>
  <si>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</si>
  <si>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</si>
  <si>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</si>
  <si>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</si>
  <si>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</si>
  <si>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</si>
  <si>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</si>
  <si>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</si>
  <si>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</si>
  <si>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</si>
  <si>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</si>
  <si>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</si>
  <si>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</si>
  <si>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</si>
  <si>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</si>
  <si>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</si>
  <si>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</si>
  <si>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</si>
  <si>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</si>
  <si>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</si>
  <si>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</si>
  <si>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</si>
  <si>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</si>
  <si>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</si>
  <si>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</si>
  <si>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</si>
  <si>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</si>
  <si>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</si>
  <si>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</si>
  <si>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</si>
  <si>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</si>
  <si>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</si>
  <si>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</si>
  <si>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</si>
  <si>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</si>
  <si>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</si>
  <si>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</si>
  <si>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</si>
  <si>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</si>
  <si>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</si>
  <si>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</si>
  <si>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</si>
  <si>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</si>
  <si>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</si>
  <si>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</si>
  <si>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</si>
  <si>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</si>
  <si>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</si>
  <si>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</si>
  <si>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</si>
  <si>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</si>
  <si>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</si>
  <si>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</si>
  <si>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</si>
  <si>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</si>
  <si>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</si>
  <si>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</si>
  <si>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</si>
  <si>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</si>
  <si>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</si>
  <si>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</si>
  <si>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</si>
  <si>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</si>
  <si>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</si>
  <si>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</si>
  <si>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</si>
  <si>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</si>
  <si>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</si>
  <si>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</si>
  <si>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</si>
  <si>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</si>
  <si>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</si>
  <si>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</si>
  <si>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</si>
  <si>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</si>
  <si>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</si>
  <si>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</si>
  <si>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</si>
  <si>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</si>
  <si>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</si>
  <si>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</si>
  <si>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</si>
  <si>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</si>
  <si>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</si>
  <si>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</si>
  <si>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</si>
  <si>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</si>
  <si>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</si>
  <si>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</si>
  <si>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</si>
  <si>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</si>
  <si>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</si>
  <si>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</si>
  <si>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</si>
  <si>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</si>
  <si>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</si>
  <si>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</si>
  <si>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</si>
  <si>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</si>
  <si>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</si>
  <si>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</si>
  <si>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</si>
  <si>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</si>
  <si>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</si>
  <si>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</si>
  <si>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</si>
  <si>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</si>
  <si>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</si>
  <si>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</si>
  <si>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</si>
  <si>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</si>
  <si>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</si>
  <si>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</si>
  <si>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</si>
  <si>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</si>
  <si>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</si>
  <si>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</si>
  <si>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</si>
  <si>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</si>
  <si>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</si>
  <si>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</si>
  <si>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</si>
  <si>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</si>
  <si>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</si>
  <si>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</si>
  <si>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</si>
  <si>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</si>
  <si>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</si>
  <si>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</si>
  <si>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</si>
  <si>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</si>
  <si>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</si>
  <si>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</si>
  <si>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</si>
  <si>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</si>
  <si>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</si>
  <si>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</si>
  <si>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</si>
  <si>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</si>
  <si>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</si>
  <si>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</si>
  <si>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</si>
  <si>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</si>
  <si>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</si>
  <si>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</si>
  <si>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</si>
  <si>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</si>
  <si>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</si>
  <si>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</si>
  <si>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</si>
  <si>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</si>
  <si>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</si>
  <si>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</si>
  <si>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</si>
  <si>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</si>
  <si>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</si>
  <si>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</si>
  <si>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</si>
  <si>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</si>
  <si>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</si>
  <si>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</si>
  <si>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</si>
  <si>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</si>
  <si>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</si>
  <si>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</si>
  <si>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</si>
  <si>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</si>
  <si>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</si>
  <si>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</si>
  <si>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</si>
  <si>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</si>
  <si>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</si>
  <si>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</si>
  <si>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</si>
  <si>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</si>
  <si>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</si>
  <si>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</si>
  <si>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</si>
  <si>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</si>
  <si>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</si>
  <si>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</si>
  <si>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</si>
  <si>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</si>
  <si>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</si>
  <si>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</si>
  <si>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</si>
  <si>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</si>
  <si>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</si>
  <si>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</si>
  <si>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</si>
  <si>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</si>
  <si>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</si>
  <si>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</si>
  <si>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</si>
  <si>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</si>
  <si>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</si>
  <si>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</si>
  <si>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</si>
  <si>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</si>
  <si>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</si>
  <si>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</si>
  <si>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</si>
  <si>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</si>
  <si>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</si>
  <si>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</si>
  <si>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</si>
  <si>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</si>
  <si>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</si>
  <si>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</si>
  <si>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</si>
  <si>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</si>
  <si>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</si>
  <si>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</si>
  <si>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</si>
  <si>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</si>
  <si>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</si>
  <si>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</si>
  <si>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</si>
  <si>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</si>
  <si>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</si>
  <si>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</si>
  <si>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</si>
  <si>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</si>
  <si>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</si>
  <si>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</si>
  <si>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</si>
  <si>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</si>
  <si>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</si>
  <si>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</si>
  <si>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</si>
  <si>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</si>
  <si>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</si>
  <si>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</si>
  <si>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</si>
  <si>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</si>
  <si>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</si>
  <si>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</si>
  <si>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</si>
  <si>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</si>
  <si>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</si>
  <si>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</si>
  <si>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</si>
  <si>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</si>
  <si>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</si>
  <si>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</si>
  <si>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</si>
  <si>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</si>
  <si>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</si>
  <si>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</si>
  <si>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</si>
  <si>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</si>
  <si>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</si>
  <si>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</si>
  <si>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</si>
  <si>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</si>
  <si>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</si>
  <si>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</si>
  <si>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</si>
  <si>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</si>
  <si>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</si>
  <si>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</si>
  <si>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</si>
  <si>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</si>
  <si>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</si>
  <si>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</si>
  <si>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</si>
  <si>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</si>
  <si>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</si>
  <si>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</si>
  <si>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</si>
  <si>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</si>
  <si>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</si>
  <si>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</si>
  <si>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</si>
  <si>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</si>
  <si>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</si>
  <si>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</si>
  <si>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</si>
  <si>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</si>
  <si>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</si>
  <si>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</si>
  <si>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</si>
  <si>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</si>
  <si>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</si>
  <si>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</si>
  <si>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</si>
  <si>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</si>
  <si>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</si>
  <si>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</si>
  <si>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</si>
  <si>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</si>
  <si>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</si>
  <si>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</si>
  <si>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</si>
  <si>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</si>
  <si>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</si>
  <si>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</si>
  <si>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</si>
  <si>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</si>
  <si>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</si>
  <si>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</si>
  <si>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</si>
  <si>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</si>
  <si>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</si>
  <si>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</si>
  <si>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</si>
  <si>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</si>
  <si>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</si>
  <si>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</si>
  <si>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</si>
  <si>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</si>
  <si>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</si>
  <si>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</si>
  <si>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</si>
  <si>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</si>
  <si>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</si>
  <si>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</si>
  <si>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</si>
  <si>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</si>
  <si>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</si>
  <si>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</si>
  <si>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</si>
  <si>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</si>
  <si>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</si>
  <si>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</si>
  <si>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</si>
  <si>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</si>
  <si>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</si>
  <si>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</si>
  <si>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</si>
  <si>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</si>
  <si>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</si>
  <si>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</si>
  <si>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</si>
  <si>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</si>
  <si>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</si>
  <si>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</si>
  <si>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</si>
  <si>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</si>
  <si>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</si>
  <si>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</si>
  <si>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</si>
  <si>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</si>
  <si>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</si>
  <si>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</si>
  <si>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</si>
  <si>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</si>
  <si>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</si>
  <si>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</si>
  <si>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</si>
  <si>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</si>
  <si>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</si>
  <si>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</si>
  <si>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</si>
  <si>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</si>
  <si>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</si>
  <si>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</si>
  <si>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</si>
  <si>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</si>
  <si>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</si>
  <si>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</si>
  <si>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</si>
  <si>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</si>
  <si>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</si>
  <si>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</si>
  <si>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</si>
  <si>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</si>
  <si>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</si>
  <si>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</si>
  <si>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</si>
  <si>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</si>
  <si>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</si>
  <si>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</si>
  <si>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</si>
  <si>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</si>
  <si>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</si>
  <si>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</si>
  <si>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</si>
  <si>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</si>
  <si>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</si>
  <si>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</si>
  <si>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</si>
  <si>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</si>
  <si>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</si>
  <si>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</si>
  <si>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</si>
  <si>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</si>
  <si>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</si>
  <si>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</si>
  <si>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</si>
  <si>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</si>
  <si>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</si>
  <si>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</si>
  <si>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</si>
  <si>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</si>
  <si>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</si>
  <si>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</si>
  <si>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</si>
  <si>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</si>
  <si>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</si>
  <si>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</si>
  <si>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</si>
  <si>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</si>
  <si>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</si>
  <si>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</si>
  <si>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</si>
  <si>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</si>
  <si>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</si>
  <si>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</si>
  <si>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</si>
  <si>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</si>
  <si>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</si>
  <si>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</si>
  <si>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</si>
  <si>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</si>
  <si>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</si>
  <si>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</si>
  <si>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</si>
  <si>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</si>
  <si>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</si>
  <si>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</si>
  <si>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</si>
  <si>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</si>
  <si>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</si>
  <si>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</si>
  <si>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</si>
  <si>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</si>
  <si>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</si>
  <si>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</si>
  <si>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</si>
  <si>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</si>
  <si>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</si>
  <si>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</si>
  <si>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</si>
  <si>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</si>
  <si>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</si>
  <si>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</si>
  <si>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</si>
  <si>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</si>
  <si>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</si>
  <si>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</si>
  <si>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</si>
  <si>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</si>
  <si>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</si>
  <si>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</si>
  <si>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</si>
  <si>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</si>
  <si>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</si>
  <si>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</si>
  <si>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</si>
  <si>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</si>
  <si>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</si>
  <si>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</si>
  <si>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</si>
  <si>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</si>
  <si>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</si>
  <si>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</si>
  <si>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</si>
  <si>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</si>
  <si>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</si>
  <si>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</si>
  <si>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</si>
  <si>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</si>
  <si>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</si>
  <si>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</si>
  <si>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</si>
  <si>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</si>
  <si>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</si>
  <si>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</si>
  <si>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</si>
  <si>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</si>
  <si>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</si>
  <si>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</si>
  <si>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</si>
  <si>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</si>
  <si>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</si>
  <si>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</si>
  <si>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</si>
  <si>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</si>
  <si>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</si>
  <si>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</si>
  <si>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</si>
  <si>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</si>
  <si>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</si>
  <si>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</si>
  <si>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</si>
  <si>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</si>
  <si>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</si>
  <si>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</si>
  <si>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</si>
  <si>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</si>
  <si>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</si>
  <si>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</si>
  <si>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</si>
  <si>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</si>
  <si>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</si>
  <si>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</si>
  <si>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</si>
  <si>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</si>
  <si>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</si>
  <si>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</si>
  <si>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</si>
  <si>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</si>
  <si>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</si>
  <si>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</si>
  <si>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</si>
  <si>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</si>
  <si>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</si>
  <si>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</si>
  <si>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</si>
  <si>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</si>
  <si>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</si>
  <si>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</si>
  <si>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</si>
  <si>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</si>
  <si>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</si>
  <si>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</si>
  <si>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</si>
  <si>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</si>
  <si>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</si>
  <si>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</si>
  <si>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</si>
  <si>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</si>
  <si>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</si>
  <si>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</si>
  <si>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</si>
  <si>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</si>
  <si>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</si>
  <si>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</si>
  <si>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</si>
  <si>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</si>
  <si>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</si>
  <si>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</si>
  <si>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</si>
  <si>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</si>
  <si>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</si>
  <si>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</si>
  <si>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</si>
  <si>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</si>
  <si>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</si>
  <si>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</si>
  <si>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</si>
  <si>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</si>
  <si>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</si>
  <si>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</si>
  <si>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</si>
  <si>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</si>
  <si>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</si>
  <si>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</si>
  <si>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</si>
  <si>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</si>
  <si>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</si>
  <si>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</si>
  <si>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</si>
  <si>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</si>
  <si>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</si>
  <si>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</si>
  <si>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</si>
  <si>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</si>
  <si>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</si>
  <si>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</si>
  <si>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</si>
  <si>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</si>
  <si>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</si>
  <si>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</si>
  <si>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</si>
  <si>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</si>
  <si>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</si>
  <si>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</si>
  <si>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</si>
  <si>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</si>
  <si>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</si>
  <si>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</si>
  <si>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</si>
  <si>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</si>
  <si>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</si>
  <si>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</si>
  <si>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</si>
  <si>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</si>
  <si>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</si>
  <si>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</si>
  <si>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</si>
  <si>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</si>
  <si>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</si>
  <si>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</si>
  <si>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</si>
  <si>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</si>
  <si>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</si>
  <si>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</si>
  <si>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</si>
  <si>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</si>
  <si>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</si>
  <si>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</si>
  <si>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</si>
  <si>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</si>
  <si>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</si>
  <si>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</si>
  <si>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</si>
  <si>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</si>
  <si>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</si>
  <si>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</si>
  <si>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</si>
  <si>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</si>
  <si>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</si>
  <si>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</si>
  <si>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</si>
  <si>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</si>
  <si>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</si>
  <si>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</si>
  <si>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</si>
  <si>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</si>
  <si>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</si>
  <si>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</si>
  <si>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</si>
  <si>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</si>
  <si>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</si>
  <si>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</si>
  <si>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</si>
  <si>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</si>
  <si>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</si>
  <si>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</si>
  <si>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</si>
  <si>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</si>
  <si>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</si>
  <si>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</si>
  <si>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</si>
  <si>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</si>
  <si>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</si>
  <si>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</si>
  <si>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</si>
  <si>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</si>
  <si>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</si>
  <si>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</si>
  <si>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</si>
  <si>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</si>
  <si>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</si>
  <si>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</si>
  <si>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</si>
  <si>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</si>
  <si>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</si>
  <si>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</si>
  <si>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</si>
  <si>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</si>
  <si>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</si>
  <si>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</si>
  <si>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</si>
  <si>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</si>
  <si>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</si>
  <si>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</si>
  <si>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</si>
  <si>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</si>
  <si>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</si>
  <si>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</si>
  <si>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</si>
  <si>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</si>
  <si>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</si>
  <si>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</si>
  <si>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</si>
  <si>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</si>
  <si>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</si>
  <si>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</si>
  <si>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</si>
  <si>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</si>
  <si>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</si>
  <si>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</si>
  <si>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</si>
  <si>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</si>
  <si>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</si>
  <si>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</si>
  <si>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</si>
  <si>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</si>
  <si>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</si>
  <si>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</si>
  <si>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</si>
  <si>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</si>
  <si>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</si>
  <si>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</si>
  <si>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</si>
  <si>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</si>
  <si>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</si>
  <si>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</si>
  <si>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</si>
  <si>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</si>
  <si>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</si>
  <si>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</si>
  <si>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</si>
  <si>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</si>
  <si>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</si>
  <si>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</si>
  <si>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</si>
  <si>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</si>
  <si>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</si>
  <si>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</si>
  <si>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</si>
  <si>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</si>
  <si>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</si>
  <si>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</si>
  <si>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</si>
  <si>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</si>
  <si>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</si>
  <si>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</si>
  <si>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</si>
  <si>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</si>
  <si>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</si>
  <si>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</si>
  <si>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</si>
  <si>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</si>
  <si>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</si>
  <si>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</si>
  <si>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</si>
  <si>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</si>
  <si>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</si>
  <si>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</si>
  <si>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</si>
  <si>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</si>
  <si>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</si>
  <si>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</si>
  <si>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</si>
  <si>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</si>
  <si>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</si>
  <si>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</si>
  <si>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</si>
  <si>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</si>
  <si>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</si>
  <si>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</si>
  <si>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</si>
  <si>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</si>
  <si>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</si>
  <si>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</si>
  <si>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</si>
  <si>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</si>
  <si>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</si>
  <si>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</si>
  <si>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</si>
  <si>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</si>
  <si>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</si>
  <si>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</si>
  <si>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</si>
  <si>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</si>
  <si>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</si>
  <si>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</si>
  <si>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</si>
  <si>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</si>
  <si>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</si>
  <si>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</si>
  <si>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</si>
  <si>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</si>
  <si>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</si>
  <si>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</si>
  <si>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</si>
  <si>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</si>
  <si>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</si>
  <si>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</si>
  <si>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</si>
  <si>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</si>
  <si>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</si>
  <si>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</si>
  <si>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</si>
  <si>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</si>
  <si>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</si>
  <si>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</si>
  <si>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</si>
  <si>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</si>
  <si>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</si>
  <si>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</si>
  <si>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</si>
  <si>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</si>
  <si>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</si>
  <si>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</si>
  <si>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</si>
  <si>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</si>
  <si>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</si>
  <si>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</si>
  <si>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</si>
  <si>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</si>
  <si>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</si>
  <si>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</si>
  <si>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</si>
  <si>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</si>
  <si>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</si>
  <si>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</si>
  <si>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</si>
  <si>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</si>
  <si>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</si>
  <si>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</si>
  <si>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</si>
  <si>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</si>
  <si>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</si>
  <si>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</si>
  <si>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</si>
  <si>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</si>
  <si>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</si>
  <si>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</si>
  <si>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</si>
  <si>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</si>
  <si>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</si>
  <si>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</si>
  <si>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</si>
  <si>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</si>
  <si>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</si>
  <si>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</si>
  <si>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</si>
  <si>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</si>
  <si>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</si>
  <si>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</si>
  <si>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</si>
  <si>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</si>
  <si>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</si>
  <si>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</si>
  <si>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</si>
  <si>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</si>
  <si>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</si>
  <si>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</si>
  <si>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</si>
  <si>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</si>
  <si>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</si>
  <si>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</si>
  <si>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</si>
  <si>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</si>
  <si>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</si>
  <si>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</si>
  <si>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</si>
  <si>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</si>
  <si>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</si>
  <si>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</si>
  <si>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</si>
  <si>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</si>
  <si>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</si>
  <si>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</si>
  <si>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</si>
  <si>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</si>
  <si>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</si>
  <si>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</si>
  <si>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</si>
  <si>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</si>
  <si>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</si>
  <si>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</si>
  <si>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</si>
  <si>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</si>
  <si>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</si>
  <si>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</si>
  <si>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</si>
  <si>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</si>
  <si>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</si>
  <si>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</si>
  <si>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</si>
  <si>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</si>
  <si>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</si>
  <si>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</si>
  <si>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</si>
  <si>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</si>
  <si>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</si>
  <si>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</si>
  <si>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</si>
  <si>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</si>
  <si>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</si>
  <si>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</si>
  <si>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</si>
  <si>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</si>
  <si>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</si>
  <si>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</si>
  <si>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</si>
  <si>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</si>
  <si>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</si>
  <si>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</si>
  <si>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</si>
  <si>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</si>
  <si>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</si>
  <si>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</si>
  <si>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</si>
  <si>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</si>
  <si>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</si>
  <si>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</si>
  <si>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</si>
  <si>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</si>
  <si>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</si>
  <si>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</si>
  <si>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</si>
  <si>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</si>
  <si>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</si>
  <si>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</si>
  <si>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</si>
  <si>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</si>
  <si>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</si>
  <si>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</si>
  <si>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</si>
  <si>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</si>
  <si>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</si>
  <si>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</si>
  <si>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</si>
  <si>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</si>
  <si>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</si>
  <si>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</si>
  <si>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</si>
  <si>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</si>
  <si>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</si>
  <si>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</si>
  <si>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</si>
  <si>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</si>
  <si>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</si>
  <si>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</si>
  <si>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</si>
  <si>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</si>
  <si>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</si>
  <si>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</si>
  <si>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</si>
  <si>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</si>
  <si>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</si>
  <si>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</si>
  <si>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</si>
  <si>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</si>
  <si>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</si>
  <si>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</si>
  <si>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</si>
  <si>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</si>
  <si>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</si>
  <si>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</si>
  <si>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</si>
  <si>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</si>
  <si>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</si>
  <si>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</si>
  <si>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</si>
  <si>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</si>
  <si>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</si>
  <si>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</si>
  <si>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</si>
  <si>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</si>
  <si>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</si>
  <si>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</si>
  <si>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</si>
  <si>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</si>
  <si>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</si>
  <si>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</si>
  <si>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</si>
  <si>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</si>
  <si>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</si>
  <si>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</si>
  <si>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</si>
  <si>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</si>
  <si>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</si>
  <si>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</si>
  <si>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</si>
  <si>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</si>
  <si>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</si>
  <si>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</si>
  <si>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</si>
  <si>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</si>
  <si>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</si>
  <si>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</si>
  <si>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</si>
  <si>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</si>
  <si>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</si>
  <si>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</si>
  <si>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</si>
  <si>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</si>
  <si>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</si>
  <si>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</si>
  <si>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</si>
  <si>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</si>
  <si>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</si>
  <si>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</si>
  <si>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</si>
  <si>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</si>
  <si>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</si>
  <si>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</si>
  <si>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</si>
  <si>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</si>
  <si>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</si>
  <si>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</si>
  <si>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</si>
  <si>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</si>
  <si>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</si>
  <si>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</si>
  <si>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</si>
  <si>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</si>
  <si>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</si>
  <si>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</si>
  <si>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</si>
  <si>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</si>
  <si>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</si>
  <si>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</si>
  <si>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</si>
  <si>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</si>
  <si>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</si>
  <si>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</si>
  <si>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</si>
  <si>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</si>
  <si>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</si>
  <si>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</si>
  <si>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</si>
  <si>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</si>
  <si>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</si>
  <si>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</si>
  <si>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</si>
  <si>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</si>
  <si>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</si>
  <si>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</si>
  <si>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</si>
  <si>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</si>
  <si>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</si>
  <si>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</si>
  <si>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</si>
  <si>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</si>
  <si>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</si>
  <si>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</si>
  <si>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</si>
  <si>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</si>
  <si>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</si>
  <si>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</si>
  <si>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</si>
  <si>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</si>
  <si>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</si>
  <si>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</si>
  <si>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</si>
  <si>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</si>
  <si>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</si>
  <si>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</si>
  <si>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</si>
  <si>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</si>
  <si>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</si>
  <si>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</si>
  <si>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</si>
  <si>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</si>
  <si>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</si>
  <si>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</si>
  <si>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</si>
  <si>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</si>
  <si>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</si>
  <si>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</si>
  <si>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</si>
  <si>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</si>
  <si>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</si>
  <si>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</si>
  <si>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</si>
  <si>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</si>
  <si>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</si>
  <si>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</si>
  <si>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</si>
  <si>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</si>
  <si>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</si>
  <si>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</si>
  <si>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</si>
  <si>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</si>
  <si>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</si>
  <si>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</si>
  <si>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</si>
  <si>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</si>
  <si>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</si>
  <si>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</si>
  <si>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</si>
  <si>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</si>
  <si>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</si>
  <si>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</si>
  <si>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</si>
  <si>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</si>
  <si>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</si>
  <si>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</si>
  <si>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</si>
  <si>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</si>
  <si>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</si>
  <si>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</si>
  <si>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</si>
  <si>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</si>
  <si>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</si>
  <si>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</si>
  <si>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</si>
  <si>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</si>
  <si>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</si>
  <si>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</si>
  <si>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</si>
  <si>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</si>
  <si>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</si>
  <si>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</si>
  <si>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</si>
  <si>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</si>
  <si>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</si>
  <si>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</si>
  <si>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</si>
  <si>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</si>
  <si>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</si>
  <si>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</si>
  <si>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</si>
  <si>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</si>
  <si>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</si>
  <si>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</si>
  <si>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</si>
  <si>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</si>
  <si>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</si>
  <si>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</si>
  <si>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</si>
  <si>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</si>
  <si>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</si>
  <si>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</si>
  <si>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</si>
  <si>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</si>
  <si>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</si>
  <si>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</si>
  <si>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</si>
  <si>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</si>
  <si>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</si>
  <si>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</si>
  <si>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</si>
  <si>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</si>
  <si>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</si>
  <si>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</si>
  <si>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</si>
  <si>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</si>
  <si>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</si>
  <si>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</si>
  <si>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</si>
  <si>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</si>
  <si>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</si>
  <si>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</si>
  <si>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</si>
  <si>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</si>
  <si>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</si>
  <si>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</si>
  <si>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</si>
  <si>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</si>
  <si>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</si>
  <si>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</si>
  <si>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</si>
  <si>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</si>
  <si>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</si>
  <si>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</si>
  <si>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</si>
  <si>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</si>
  <si>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</si>
  <si>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</si>
  <si>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</si>
  <si>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</si>
  <si>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</si>
  <si>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</si>
  <si>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</si>
  <si>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</si>
  <si>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</si>
  <si>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</si>
  <si>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</si>
  <si>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</si>
  <si>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</si>
  <si>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</si>
  <si>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</si>
  <si>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</si>
  <si>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</si>
  <si>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</si>
  <si>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</si>
  <si>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</si>
  <si>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</si>
  <si>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</si>
  <si>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</si>
  <si>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</si>
  <si>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</si>
  <si>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</si>
  <si>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</si>
  <si>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</si>
  <si>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</si>
  <si>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</si>
  <si>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</si>
  <si>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</si>
  <si>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</si>
  <si>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</si>
  <si>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</si>
  <si>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</si>
  <si>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</si>
  <si>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</si>
  <si>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</si>
  <si>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</si>
  <si>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</si>
  <si>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</si>
  <si>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</si>
  <si>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</si>
  <si>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</si>
  <si>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</si>
  <si>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</si>
  <si>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</si>
  <si>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</si>
  <si>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</si>
  <si>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</si>
  <si>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</si>
  <si>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</si>
  <si>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</si>
  <si>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</si>
  <si>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</si>
  <si>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</si>
  <si>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</si>
  <si>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</si>
  <si>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</si>
  <si>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</si>
  <si>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</si>
  <si>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</si>
  <si>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</si>
  <si>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</si>
  <si>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</si>
  <si>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</si>
  <si>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</si>
  <si>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</si>
  <si>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</si>
  <si>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</si>
  <si>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</si>
  <si>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</si>
  <si>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</si>
  <si>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</si>
  <si>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</si>
  <si>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</si>
  <si>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</si>
  <si>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</si>
  <si>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</si>
  <si>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</si>
  <si>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</si>
  <si>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</si>
  <si>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</si>
  <si>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</si>
  <si>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</si>
  <si>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</si>
  <si>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</si>
  <si>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</si>
  <si>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</si>
  <si>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</si>
  <si>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</si>
  <si>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</si>
  <si>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</si>
  <si>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</si>
  <si>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</si>
  <si>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</si>
  <si>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</si>
  <si>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</si>
  <si>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</si>
  <si>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</si>
  <si>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</si>
  <si>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</si>
  <si>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</si>
  <si>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</si>
  <si>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</si>
  <si>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</si>
  <si>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</si>
  <si>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</si>
  <si>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</si>
  <si>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</si>
  <si>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</si>
  <si>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</si>
  <si>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</si>
  <si>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</si>
  <si>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</si>
  <si>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</si>
  <si>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</si>
  <si>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</si>
  <si>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</si>
  <si>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</si>
  <si>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</si>
  <si>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</si>
  <si>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</si>
  <si>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</si>
  <si>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</si>
  <si>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</si>
  <si>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</si>
  <si>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</si>
  <si>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</si>
  <si>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</si>
  <si>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</si>
  <si>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</si>
  <si>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</si>
  <si>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</si>
  <si>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</si>
  <si>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</si>
  <si>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</si>
  <si>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</si>
  <si>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</si>
  <si>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</si>
  <si>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</si>
  <si>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</si>
  <si>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</si>
  <si>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</si>
  <si>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</si>
  <si>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</si>
  <si>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</si>
  <si>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</si>
  <si>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</si>
  <si>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</si>
  <si>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</si>
  <si>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</si>
  <si>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</si>
  <si>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</si>
  <si>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</si>
  <si>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</si>
  <si>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</si>
  <si>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</si>
  <si>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</si>
  <si>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</si>
  <si>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</si>
  <si>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</si>
  <si>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</si>
  <si>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</si>
  <si>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</si>
  <si>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</si>
  <si>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</si>
  <si>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</si>
  <si>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</si>
  <si>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</si>
  <si>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</si>
  <si>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</si>
  <si>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</si>
  <si>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</si>
  <si>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</si>
  <si>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</si>
  <si>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</si>
  <si>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</si>
  <si>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</si>
  <si>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</si>
  <si>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</si>
  <si>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</si>
  <si>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</si>
  <si>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</si>
  <si>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</si>
  <si>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</si>
  <si>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</si>
  <si>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</si>
  <si>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</si>
  <si>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</si>
  <si>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</si>
  <si>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</si>
  <si>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</si>
  <si>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</si>
  <si>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</si>
  <si>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</si>
  <si>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</si>
  <si>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</si>
  <si>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</si>
  <si>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</si>
  <si>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</si>
  <si>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</si>
  <si>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</si>
  <si>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</si>
  <si>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</si>
  <si>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</si>
  <si>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</si>
  <si>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</si>
  <si>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</si>
  <si>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</si>
  <si>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</si>
  <si>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</si>
  <si>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</si>
  <si>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</si>
  <si>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</si>
  <si>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</si>
  <si>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</si>
  <si>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</si>
  <si>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</si>
  <si>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</si>
  <si>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</si>
  <si>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</si>
  <si>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</si>
  <si>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</si>
  <si>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</si>
  <si>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</si>
  <si>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</si>
  <si>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</si>
  <si>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</si>
  <si>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</si>
  <si>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</si>
  <si>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</si>
  <si>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</si>
  <si>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</si>
  <si>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</si>
  <si>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</si>
  <si>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</si>
  <si>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</si>
  <si>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</si>
  <si>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</si>
  <si>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</si>
  <si>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</si>
  <si>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</si>
  <si>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</si>
  <si>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</si>
  <si>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</si>
  <si>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</si>
  <si>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</si>
  <si>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</si>
  <si>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</si>
  <si>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</si>
  <si>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</si>
  <si>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</si>
  <si>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</si>
  <si>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</si>
  <si>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</si>
  <si>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</si>
  <si>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</si>
  <si>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</si>
  <si>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</si>
  <si>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</si>
  <si>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</si>
  <si>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</si>
  <si>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</si>
  <si>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</si>
  <si>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</si>
  <si>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</si>
  <si>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</si>
  <si>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</si>
  <si>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</si>
  <si>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</si>
  <si>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</si>
  <si>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</si>
  <si>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</si>
  <si>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</si>
  <si>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</si>
  <si>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</si>
  <si>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</si>
  <si>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</si>
  <si>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</si>
  <si>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</si>
  <si>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</si>
  <si>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</si>
  <si>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</si>
  <si>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</si>
  <si>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</si>
  <si>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</si>
  <si>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</si>
  <si>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</si>
  <si>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</si>
  <si>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</si>
  <si>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</si>
  <si>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</si>
  <si>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</si>
  <si>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</si>
  <si>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</si>
  <si>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</si>
  <si>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</si>
  <si>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</si>
  <si>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</si>
  <si>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</si>
  <si>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</si>
  <si>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</si>
  <si>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</si>
  <si>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</si>
  <si>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</si>
  <si>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</si>
  <si>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</si>
  <si>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</si>
  <si>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</si>
  <si>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</si>
  <si>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</si>
  <si>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</si>
  <si>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</si>
  <si>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</si>
  <si>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</si>
  <si>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</si>
  <si>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</si>
  <si>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</si>
  <si>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</si>
  <si>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</si>
  <si>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</si>
  <si>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</si>
  <si>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</si>
  <si>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</si>
  <si>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</si>
  <si>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</si>
  <si>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</si>
  <si>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</si>
  <si>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</si>
  <si>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</si>
  <si>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</si>
  <si>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</si>
  <si>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</si>
  <si>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</si>
  <si>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</si>
  <si>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</si>
  <si>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</si>
  <si>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</si>
  <si>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</si>
  <si>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</si>
  <si>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</si>
  <si>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</si>
  <si>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</si>
  <si>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</si>
  <si>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</si>
  <si>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</si>
  <si>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</si>
  <si>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</si>
  <si>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</si>
  <si>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</si>
  <si>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</si>
  <si>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</si>
  <si>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</si>
  <si>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</si>
  <si>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</si>
  <si>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</si>
  <si>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</si>
  <si>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</si>
  <si>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</si>
  <si>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</si>
  <si>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</si>
  <si>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</si>
  <si>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</si>
  <si>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</si>
  <si>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</si>
  <si>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</si>
  <si>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</si>
  <si>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</si>
  <si>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</si>
  <si>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</si>
  <si>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</si>
  <si>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</si>
  <si>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</si>
  <si>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</si>
  <si>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</si>
  <si>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</si>
  <si>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</si>
  <si>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</si>
  <si>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</si>
  <si>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</si>
  <si>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</si>
  <si>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</si>
  <si>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</si>
  <si>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</si>
  <si>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</si>
  <si>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</si>
  <si>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</si>
  <si>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</si>
  <si>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</si>
  <si>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</si>
  <si>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</si>
  <si>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</si>
  <si>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</si>
  <si>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</si>
  <si>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</si>
  <si>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</si>
  <si>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</si>
  <si>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</si>
  <si>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</si>
  <si>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</si>
  <si>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</si>
  <si>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</si>
  <si>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</si>
  <si>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</si>
  <si>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</si>
  <si>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</si>
  <si>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</si>
  <si>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</si>
  <si>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</si>
  <si>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</si>
  <si>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</si>
  <si>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</si>
  <si>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</si>
  <si>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</si>
  <si>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</si>
  <si>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</si>
  <si>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</si>
  <si>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</si>
  <si>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</si>
  <si>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</si>
  <si>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</si>
  <si>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</si>
  <si>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</si>
  <si>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</si>
  <si>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</si>
  <si>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</si>
  <si>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</si>
  <si>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</si>
  <si>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</si>
  <si>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</si>
  <si>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</si>
  <si>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</si>
  <si>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</si>
  <si>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</si>
  <si>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</si>
  <si>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</si>
  <si>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</si>
  <si>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</si>
  <si>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</si>
  <si>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</si>
  <si>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</si>
  <si>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</si>
  <si>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</si>
  <si>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</si>
  <si>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</si>
  <si>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</si>
  <si>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</si>
  <si>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</si>
  <si>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</si>
  <si>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</si>
  <si>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</si>
  <si>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</si>
  <si>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</si>
  <si>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</si>
  <si>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</si>
  <si>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</si>
  <si>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</si>
  <si>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</si>
  <si>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</si>
  <si>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</si>
  <si>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</si>
  <si>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</si>
  <si>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</si>
  <si>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</si>
  <si>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</si>
  <si>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</si>
  <si>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</si>
  <si>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</si>
  <si>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</si>
  <si>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</si>
  <si>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</si>
  <si>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</si>
  <si>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</si>
  <si>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</si>
  <si>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</si>
  <si>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</si>
  <si>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</si>
  <si>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</si>
  <si>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</si>
  <si>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</si>
  <si>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</si>
  <si>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</si>
  <si>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</si>
  <si>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</si>
  <si>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</si>
  <si>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</si>
  <si>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</si>
  <si>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</si>
  <si>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</si>
  <si>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</si>
  <si>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</si>
  <si>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</si>
  <si>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</si>
  <si>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</si>
  <si>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</si>
  <si>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</si>
  <si>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</si>
  <si>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</si>
  <si>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</si>
  <si>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</si>
  <si>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</si>
  <si>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</si>
  <si>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</si>
  <si>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</si>
  <si>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</si>
  <si>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</si>
  <si>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</si>
  <si>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</si>
  <si>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</si>
  <si>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</si>
  <si>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</si>
  <si>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</si>
  <si>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</si>
  <si>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</si>
  <si>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</si>
  <si>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</si>
  <si>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</si>
  <si>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</si>
  <si>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</si>
  <si>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</si>
  <si>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</si>
  <si>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</si>
  <si>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</si>
  <si>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</si>
  <si>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</si>
  <si>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</si>
  <si>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</si>
  <si>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</si>
  <si>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</si>
  <si>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</si>
  <si>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</si>
  <si>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</si>
  <si>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</si>
  <si>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</si>
  <si>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</si>
  <si>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</si>
  <si>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</si>
  <si>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</si>
  <si>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</si>
  <si>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</si>
  <si>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</si>
  <si>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</si>
  <si>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</si>
  <si>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</si>
  <si>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</si>
  <si>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</si>
  <si>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</si>
  <si>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</si>
  <si>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</si>
  <si>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</si>
  <si>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</si>
  <si>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</si>
  <si>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</si>
  <si>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</si>
  <si>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</si>
  <si>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</si>
  <si>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</si>
  <si>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</si>
  <si>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</si>
  <si>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</si>
  <si>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</si>
  <si>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</si>
  <si>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</si>
  <si>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</si>
  <si>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</si>
  <si>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</si>
  <si>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</si>
  <si>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</si>
  <si>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</si>
  <si>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</si>
  <si>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</si>
  <si>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</si>
  <si>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</si>
  <si>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</si>
  <si>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</si>
  <si>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</si>
  <si>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</si>
  <si>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</si>
  <si>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</si>
  <si>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</si>
  <si>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</si>
  <si>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</si>
  <si>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</si>
  <si>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</si>
  <si>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</si>
  <si>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</si>
  <si>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</si>
  <si>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</si>
  <si>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</si>
  <si>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</si>
  <si>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</si>
  <si>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</si>
  <si>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</si>
  <si>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</si>
  <si>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</si>
  <si>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</si>
  <si>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</si>
  <si>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</si>
  <si>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</si>
  <si>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</si>
  <si>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</si>
  <si>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</si>
  <si>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</si>
  <si>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</si>
  <si>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</si>
  <si>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</si>
  <si>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</si>
  <si>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</si>
  <si>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</si>
  <si>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</si>
  <si>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</si>
  <si>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</si>
  <si>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</si>
  <si>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</si>
  <si>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</si>
  <si>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</si>
  <si>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</si>
  <si>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</si>
  <si>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</si>
  <si>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</si>
  <si>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</si>
  <si>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</si>
  <si>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</si>
  <si>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</si>
  <si>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</si>
  <si>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</si>
  <si>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</si>
  <si>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</si>
  <si>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</si>
  <si>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</si>
  <si>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</si>
  <si>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</si>
  <si>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</si>
  <si>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</si>
  <si>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</si>
  <si>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</si>
  <si>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</si>
  <si>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</si>
  <si>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</si>
  <si>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</si>
  <si>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</si>
  <si>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</si>
  <si>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</si>
  <si>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</si>
  <si>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</si>
  <si>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</si>
  <si>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</si>
  <si>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</si>
  <si>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</si>
  <si>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</si>
  <si>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</si>
  <si>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</si>
  <si>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</si>
  <si>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</si>
  <si>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</si>
  <si>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</si>
  <si>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</si>
  <si>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</si>
  <si>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</si>
  <si>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</si>
  <si>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</si>
  <si>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</si>
  <si>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</si>
  <si>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</si>
  <si>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</si>
  <si>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</si>
  <si>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</si>
  <si>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</si>
  <si>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</si>
  <si>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</si>
  <si>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</si>
  <si>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</si>
  <si>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</si>
  <si>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</si>
  <si>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</si>
  <si>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</si>
  <si>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</si>
  <si>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</si>
  <si>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</si>
  <si>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</si>
  <si>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</si>
  <si>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</si>
  <si>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</si>
  <si>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</si>
  <si>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</si>
  <si>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</si>
  <si>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</si>
  <si>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</si>
  <si>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</si>
  <si>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</si>
  <si>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</si>
  <si>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</si>
  <si>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</si>
  <si>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</si>
  <si>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</si>
  <si>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</si>
  <si>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</si>
  <si>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</si>
  <si>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</si>
  <si>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</si>
  <si>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</si>
  <si>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</si>
  <si>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</si>
  <si>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</si>
  <si>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</si>
  <si>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</si>
  <si>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</si>
  <si>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</si>
  <si>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</si>
  <si>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</si>
  <si>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</si>
  <si>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</si>
  <si>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</si>
  <si>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</si>
  <si>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</si>
  <si>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</si>
  <si>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</si>
  <si>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</si>
  <si>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</si>
  <si>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</si>
  <si>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</si>
  <si>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</si>
  <si>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</si>
  <si>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</si>
  <si>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</si>
  <si>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</si>
  <si>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</si>
  <si>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</si>
  <si>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</si>
  <si>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</si>
  <si>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</si>
  <si>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</si>
  <si>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</si>
  <si>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</si>
  <si>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</si>
  <si>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</si>
  <si>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</si>
  <si>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</si>
  <si>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</si>
  <si>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</si>
  <si>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</si>
  <si>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</si>
  <si>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</si>
  <si>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</si>
  <si>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</si>
  <si>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</si>
  <si>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</si>
  <si>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</si>
  <si>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</si>
  <si>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</si>
  <si>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</si>
  <si>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</si>
  <si>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</si>
  <si>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</si>
  <si>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</si>
  <si>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</si>
  <si>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</si>
  <si>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</si>
  <si>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</si>
  <si>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</si>
  <si>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</si>
  <si>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</si>
  <si>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</si>
  <si>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</si>
  <si>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</si>
  <si>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</si>
  <si>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</si>
  <si>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</si>
  <si>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</si>
  <si>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</si>
  <si>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</si>
  <si>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</si>
  <si>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</si>
  <si>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</si>
  <si>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</si>
  <si>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</si>
  <si>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</si>
  <si>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</si>
  <si>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</si>
  <si>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</si>
  <si>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</si>
  <si>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</si>
  <si>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</si>
  <si>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</si>
  <si>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</si>
  <si>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</si>
  <si>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</si>
  <si>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</si>
  <si>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</si>
  <si>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</si>
  <si>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</si>
  <si>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</si>
  <si>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</si>
  <si>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</si>
  <si>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</si>
  <si>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</si>
  <si>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</si>
  <si>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</si>
  <si>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</si>
  <si>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</si>
  <si>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</si>
  <si>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</si>
  <si>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</si>
  <si>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</si>
  <si>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</si>
  <si>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</si>
  <si>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</si>
  <si>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</si>
  <si>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</si>
  <si>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</si>
  <si>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</si>
  <si>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</si>
  <si>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</si>
  <si>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</si>
  <si>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</si>
  <si>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</si>
  <si>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</si>
  <si>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</si>
  <si>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</si>
  <si>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</si>
  <si>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</si>
  <si>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</si>
  <si>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</si>
  <si>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</si>
  <si>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</si>
  <si>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</si>
  <si>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</si>
  <si>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</si>
  <si>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</si>
  <si>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</si>
  <si>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</si>
  <si>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</si>
  <si>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</si>
  <si>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</si>
  <si>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</si>
  <si>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</si>
  <si>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</si>
  <si>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</si>
  <si>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</si>
  <si>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</si>
  <si>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</si>
  <si>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</si>
  <si>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</si>
  <si>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</si>
  <si>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</si>
  <si>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</si>
  <si>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</si>
  <si>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</si>
  <si>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</si>
  <si>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</si>
  <si>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</si>
  <si>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</si>
  <si>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</si>
  <si>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</si>
  <si>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</si>
  <si>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</si>
  <si>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</si>
  <si>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</si>
  <si>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</si>
  <si>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</si>
  <si>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</si>
  <si>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</si>
  <si>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</si>
  <si>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</si>
  <si>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</si>
  <si>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</si>
  <si>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</si>
  <si>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</si>
  <si>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</si>
  <si>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</si>
  <si>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</si>
  <si>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</si>
  <si>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</si>
  <si>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</si>
  <si>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</si>
  <si>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</si>
  <si>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</si>
  <si>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</si>
  <si>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</si>
  <si>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</si>
  <si>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</si>
  <si>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</si>
  <si>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</si>
  <si>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</si>
  <si>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</si>
  <si>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</si>
  <si>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</si>
  <si>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</si>
  <si>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</si>
  <si>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</si>
  <si>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</si>
  <si>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</si>
  <si>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</si>
  <si>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</si>
  <si>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</si>
  <si>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</si>
  <si>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</si>
  <si>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</si>
  <si>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</si>
  <si>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</si>
  <si>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</si>
  <si>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</si>
  <si>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</si>
  <si>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</si>
  <si>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</si>
  <si>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</si>
  <si>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</si>
  <si>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</si>
  <si>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</si>
  <si>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</si>
  <si>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</si>
  <si>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</si>
  <si>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</si>
  <si>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</si>
  <si>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</si>
  <si>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</si>
  <si>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</si>
  <si>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</si>
  <si>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</si>
  <si>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</si>
  <si>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</si>
  <si>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</si>
  <si>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</si>
  <si>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</si>
  <si>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</si>
  <si>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</si>
  <si>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</si>
  <si>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</si>
  <si>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</si>
  <si>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</si>
  <si>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</si>
  <si>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</si>
  <si>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</si>
  <si>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</si>
  <si>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</si>
  <si>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</si>
  <si>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</si>
  <si>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</si>
  <si>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</si>
  <si>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</si>
  <si>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</si>
  <si>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</si>
  <si>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</si>
  <si>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</si>
  <si>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</si>
  <si>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</si>
  <si>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</si>
  <si>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</si>
  <si>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</si>
  <si>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</si>
  <si>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</si>
  <si>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</si>
  <si>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</si>
  <si>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</si>
  <si>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</si>
  <si>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</si>
  <si>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</si>
  <si>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</si>
  <si>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</si>
  <si>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</si>
  <si>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</si>
  <si>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</si>
  <si>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</si>
  <si>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</si>
  <si>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</si>
  <si>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</si>
  <si>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</si>
  <si>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</si>
  <si>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</si>
  <si>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</si>
  <si>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</si>
  <si>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</si>
  <si>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</si>
  <si>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</si>
  <si>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</si>
  <si>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</si>
  <si>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</si>
  <si>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</si>
  <si>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</si>
  <si>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</si>
  <si>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</si>
  <si>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</si>
  <si>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</si>
  <si>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</si>
  <si>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</si>
  <si>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</si>
  <si>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</si>
  <si>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</si>
  <si>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</si>
  <si>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</si>
  <si>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</si>
  <si>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</si>
  <si>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</si>
  <si>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</si>
  <si>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</si>
  <si>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</si>
  <si>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</si>
  <si>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</si>
  <si>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</si>
  <si>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</si>
  <si>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</si>
  <si>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</si>
  <si>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</si>
  <si>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</si>
  <si>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</si>
  <si>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</si>
  <si>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</si>
  <si>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</si>
  <si>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</si>
  <si>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</si>
  <si>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</si>
  <si>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</si>
  <si>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</si>
  <si>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</si>
  <si>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</si>
  <si>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</si>
  <si>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</si>
  <si>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</si>
  <si>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</si>
  <si>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</si>
  <si>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</si>
  <si>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</si>
  <si>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</si>
  <si>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</si>
  <si>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</si>
  <si>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</si>
  <si>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</si>
  <si>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</si>
  <si>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</si>
  <si>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</si>
  <si>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</si>
  <si>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</si>
  <si>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</si>
  <si>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</si>
  <si>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</si>
  <si>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</si>
  <si>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</si>
  <si>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</si>
  <si>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</si>
  <si>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</si>
  <si>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</si>
  <si>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</si>
  <si>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</si>
  <si>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</si>
  <si>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</si>
  <si>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</si>
  <si>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</si>
  <si>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</si>
  <si>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</si>
  <si>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</si>
  <si>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</si>
  <si>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</si>
  <si>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</si>
  <si>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</si>
  <si>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</si>
  <si>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</si>
  <si>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</si>
  <si>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</si>
  <si>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</si>
  <si>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</si>
  <si>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</si>
  <si>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</si>
  <si>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</si>
  <si>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</si>
  <si>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</si>
  <si>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</si>
  <si>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</si>
  <si>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</si>
  <si>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</si>
  <si>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</si>
  <si>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</si>
  <si>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</si>
  <si>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</si>
  <si>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</si>
  <si>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</si>
  <si>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</si>
  <si>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</si>
  <si>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</si>
  <si>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</si>
  <si>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</si>
  <si>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</si>
  <si>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</si>
  <si>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</si>
  <si>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</si>
  <si>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</si>
  <si>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</si>
  <si>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</si>
  <si>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</si>
  <si>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</si>
  <si>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</si>
  <si>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</si>
  <si>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</si>
  <si>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</si>
  <si>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</si>
  <si>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</si>
  <si>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</si>
  <si>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</si>
  <si>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</si>
  <si>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</si>
  <si>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</si>
  <si>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</si>
  <si>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</si>
  <si>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</si>
  <si>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</si>
  <si>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</si>
  <si>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</si>
  <si>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</si>
  <si>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</si>
  <si>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</si>
  <si>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</si>
  <si>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</si>
  <si>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</si>
  <si>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</si>
  <si>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</si>
  <si>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</si>
  <si>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</si>
  <si>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</si>
  <si>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</si>
  <si>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</si>
  <si>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</si>
  <si>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</si>
  <si>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</si>
  <si>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</si>
  <si>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</si>
  <si>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</si>
  <si>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</si>
  <si>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</si>
  <si>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</si>
  <si>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</si>
  <si>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</si>
  <si>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</si>
  <si>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</si>
  <si>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</si>
  <si>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</si>
  <si>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</si>
  <si>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</si>
  <si>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</si>
  <si>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</si>
  <si>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</si>
  <si>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</si>
  <si>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</si>
  <si>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</si>
  <si>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</si>
  <si>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</si>
  <si>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</si>
  <si>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</si>
  <si>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</si>
  <si>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</si>
  <si>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</si>
  <si>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</si>
  <si>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</si>
  <si>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</si>
  <si>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</si>
  <si>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</si>
  <si>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</si>
  <si>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</si>
  <si>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</si>
  <si>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</si>
  <si>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</si>
  <si>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</si>
  <si>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</si>
  <si>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</si>
  <si>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</si>
  <si>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</si>
  <si>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</si>
  <si>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</si>
  <si>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</si>
  <si>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</si>
  <si>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</si>
  <si>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</si>
  <si>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</si>
  <si>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</si>
  <si>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</si>
  <si>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</si>
  <si>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</si>
  <si>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</si>
  <si>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</si>
  <si>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</si>
  <si>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</si>
  <si>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</si>
  <si>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</si>
  <si>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</si>
  <si>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</si>
  <si>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</si>
  <si>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</si>
  <si>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</si>
  <si>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</si>
  <si>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</si>
  <si>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</si>
  <si>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</si>
  <si>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</si>
  <si>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</si>
  <si>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</si>
  <si>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</si>
  <si>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</si>
  <si>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</si>
  <si>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</si>
  <si>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</si>
  <si>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</si>
  <si>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</si>
  <si>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</si>
  <si>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</si>
  <si>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</si>
  <si>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</si>
  <si>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</si>
  <si>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</si>
  <si>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</si>
  <si>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</si>
  <si>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</si>
  <si>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</si>
  <si>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</si>
  <si>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</si>
  <si>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</si>
  <si>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</si>
  <si>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</si>
  <si>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</si>
  <si>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</si>
  <si>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</si>
  <si>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</si>
  <si>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</si>
  <si>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</si>
  <si>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</si>
  <si>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</si>
  <si>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</si>
  <si>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</si>
  <si>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</si>
  <si>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</si>
  <si>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</si>
  <si>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</si>
  <si>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</si>
  <si>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</si>
  <si>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</si>
  <si>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</si>
  <si>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</si>
  <si>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</si>
  <si>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</si>
  <si>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</si>
  <si>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</si>
  <si>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</si>
  <si>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</si>
  <si>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</si>
  <si>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</si>
  <si>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</si>
  <si>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</si>
  <si>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</si>
  <si>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</si>
  <si>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</si>
  <si>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</si>
  <si>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</si>
  <si>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</si>
  <si>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</si>
  <si>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</si>
  <si>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</si>
  <si>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</si>
  <si>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</si>
  <si>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</si>
  <si>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</si>
  <si>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</si>
  <si>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</si>
  <si>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</si>
  <si>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</si>
  <si>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</si>
  <si>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</si>
  <si>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</si>
  <si>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</si>
  <si>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</si>
  <si>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</si>
  <si>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</si>
  <si>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</si>
  <si>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</si>
  <si>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</si>
  <si>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</si>
  <si>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</si>
  <si>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</si>
  <si>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</si>
  <si>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</si>
  <si>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</si>
  <si>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</si>
  <si>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</si>
  <si>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</si>
  <si>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</si>
  <si>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</si>
  <si>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</si>
  <si>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</si>
  <si>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</si>
  <si>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</si>
  <si>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</si>
  <si>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</si>
  <si>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</si>
  <si>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</si>
  <si>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</si>
  <si>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</si>
  <si>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</si>
  <si>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</si>
  <si>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</si>
  <si>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</si>
  <si>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</si>
  <si>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</si>
  <si>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</si>
  <si>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</si>
  <si>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</si>
  <si>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</si>
  <si>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</si>
  <si>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</si>
  <si>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</si>
  <si>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</si>
  <si>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</si>
  <si>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</si>
  <si>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</si>
  <si>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</si>
  <si>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</si>
  <si>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</si>
  <si>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</si>
  <si>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</si>
  <si>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</si>
  <si>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</si>
  <si>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</si>
  <si>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</si>
  <si>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</si>
  <si>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</si>
  <si>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</si>
  <si>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</si>
  <si>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</si>
  <si>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</si>
  <si>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</si>
  <si>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</si>
  <si>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</si>
  <si>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</si>
  <si>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</si>
  <si>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</si>
  <si>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</si>
  <si>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</si>
  <si>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</si>
  <si>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</si>
  <si>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</si>
  <si>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</si>
  <si>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</si>
  <si>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</si>
  <si>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</si>
  <si>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</si>
  <si>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</si>
  <si>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</si>
  <si>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</si>
  <si>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</si>
  <si>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</si>
  <si>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</si>
  <si>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</si>
  <si>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</si>
  <si>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</si>
  <si>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</si>
  <si>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</si>
  <si>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</si>
  <si>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</si>
  <si>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</si>
  <si>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</si>
  <si>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</si>
  <si>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</si>
  <si>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</si>
  <si>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</si>
  <si>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</si>
  <si>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</si>
  <si>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</si>
  <si>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</si>
  <si>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</si>
  <si>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</si>
  <si>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</si>
  <si>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</si>
  <si>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</si>
  <si>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</si>
  <si>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</si>
  <si>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</si>
  <si>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</si>
  <si>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</si>
  <si>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</si>
  <si>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</si>
  <si>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</si>
  <si>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</si>
  <si>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</si>
  <si>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</si>
  <si>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</si>
  <si>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</si>
  <si>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</si>
  <si>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</si>
  <si>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</si>
  <si>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</si>
  <si>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</si>
  <si>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</si>
  <si>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</si>
  <si>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</si>
  <si>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</si>
  <si>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</si>
  <si>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</si>
  <si>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</si>
  <si>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</si>
  <si>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</si>
  <si>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</si>
  <si>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</si>
  <si>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</si>
  <si>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</si>
  <si>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</si>
  <si>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</si>
  <si>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</si>
  <si>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</si>
  <si>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</si>
  <si>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</si>
  <si>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</si>
  <si>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</si>
  <si>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</si>
  <si>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</si>
  <si>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</si>
  <si>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</si>
  <si>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</si>
  <si>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</si>
  <si>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</si>
  <si>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</si>
  <si>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</si>
  <si>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</si>
  <si>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</si>
  <si>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</si>
  <si>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</si>
  <si>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</si>
  <si>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</si>
  <si>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</si>
  <si>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</si>
  <si>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</si>
  <si>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</si>
  <si>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</si>
  <si>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</si>
  <si>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</si>
  <si>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</si>
  <si>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</si>
  <si>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</si>
  <si>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</si>
  <si>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</si>
  <si>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</si>
  <si>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</si>
  <si>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</si>
  <si>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</si>
  <si>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</si>
  <si>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</si>
  <si>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</si>
  <si>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</si>
  <si>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</si>
  <si>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</si>
  <si>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</si>
  <si>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</si>
  <si>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</si>
  <si>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</si>
  <si>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</si>
  <si>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</si>
  <si>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</si>
  <si>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</si>
  <si>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</si>
  <si>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</si>
  <si>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</si>
  <si>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</si>
  <si>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</si>
  <si>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</si>
  <si>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</si>
  <si>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</si>
  <si>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</si>
  <si>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</si>
  <si>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</si>
  <si>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</si>
  <si>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</si>
  <si>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</si>
  <si>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</si>
  <si>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</si>
  <si>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</si>
  <si>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</si>
  <si>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</si>
  <si>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</si>
  <si>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</si>
  <si>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</si>
  <si>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</si>
  <si>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</si>
  <si>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</si>
  <si>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</si>
  <si>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</si>
  <si>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</si>
  <si>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</si>
  <si>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</si>
  <si>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</si>
  <si>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</si>
  <si>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</si>
  <si>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</si>
  <si>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</si>
  <si>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</si>
  <si>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</si>
  <si>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</si>
  <si>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</si>
  <si>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</si>
  <si>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</si>
  <si>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</si>
  <si>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</si>
  <si>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</si>
  <si>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</si>
  <si>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</si>
  <si>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</si>
  <si>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</si>
  <si>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</si>
  <si>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</si>
  <si>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</si>
  <si>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</si>
  <si>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</si>
  <si>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</si>
  <si>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</si>
  <si>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</si>
  <si>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</si>
  <si>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</si>
  <si>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</si>
  <si>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</si>
  <si>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</si>
  <si>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</si>
  <si>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</si>
  <si>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</si>
  <si>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</si>
  <si>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</si>
  <si>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</si>
  <si>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</si>
  <si>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</si>
  <si>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</si>
  <si>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</si>
  <si>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</si>
  <si>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</si>
  <si>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</si>
  <si>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</si>
  <si>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</si>
  <si>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</si>
  <si>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</si>
  <si>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</si>
  <si>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</si>
  <si>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</si>
  <si>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</si>
  <si>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</si>
  <si>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</si>
  <si>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</si>
  <si>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</si>
  <si>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</si>
  <si>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</si>
  <si>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</si>
  <si>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</si>
  <si>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</si>
  <si>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</si>
  <si>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</si>
  <si>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</si>
  <si>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</si>
  <si>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</si>
  <si>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</si>
  <si>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</si>
  <si>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</si>
  <si>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</si>
  <si>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</si>
  <si>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</si>
  <si>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</si>
  <si>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</si>
  <si>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</si>
  <si>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</si>
  <si>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</si>
  <si>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</si>
  <si>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</si>
  <si>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</si>
  <si>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</si>
  <si>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</si>
  <si>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</si>
  <si>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</si>
  <si>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</si>
  <si>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</si>
  <si>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</si>
  <si>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</si>
  <si>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</si>
  <si>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</si>
  <si>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</si>
  <si>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</si>
  <si>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</si>
  <si>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</si>
  <si>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</si>
  <si>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</si>
  <si>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</si>
  <si>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</si>
  <si>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</si>
  <si>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</si>
  <si>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</si>
  <si>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</si>
  <si>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</si>
  <si>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</si>
  <si>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</si>
  <si>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</si>
  <si>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</si>
  <si>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</si>
  <si>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</si>
  <si>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</si>
  <si>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</si>
  <si>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</si>
  <si>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</si>
  <si>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</si>
  <si>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</si>
  <si>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</si>
  <si>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</si>
  <si>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</si>
  <si>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</si>
  <si>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</si>
  <si>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</si>
  <si>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</si>
  <si>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</si>
  <si>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</si>
  <si>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</si>
  <si>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</si>
  <si>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</si>
  <si>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</si>
  <si>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</si>
  <si>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</si>
  <si>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</si>
  <si>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</si>
  <si>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</si>
  <si>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</si>
  <si>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</si>
  <si>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</si>
  <si>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</si>
  <si>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</si>
  <si>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</si>
  <si>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</si>
  <si>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</si>
  <si>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</si>
  <si>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</si>
  <si>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</si>
  <si>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</si>
  <si>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</si>
  <si>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</si>
  <si>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</si>
  <si>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</si>
  <si>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</si>
  <si>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</si>
  <si>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</si>
  <si>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</si>
  <si>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</si>
  <si>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</si>
  <si>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</si>
  <si>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</si>
  <si>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</si>
  <si>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</si>
  <si>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</si>
  <si>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</si>
  <si>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</si>
  <si>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</si>
  <si>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</si>
  <si>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</si>
  <si>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</si>
  <si>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</si>
  <si>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</si>
  <si>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</si>
  <si>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</si>
  <si>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</si>
  <si>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</si>
  <si>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</si>
  <si>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</si>
  <si>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</si>
  <si>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</si>
  <si>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</si>
  <si>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</si>
  <si>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</si>
  <si>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</si>
  <si>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</si>
  <si>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</si>
  <si>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</si>
  <si>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</si>
  <si>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</si>
  <si>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</si>
  <si>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</si>
  <si>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</si>
  <si>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</si>
  <si>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</si>
  <si>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</si>
  <si>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</si>
  <si>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</si>
  <si>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</si>
  <si>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</si>
  <si>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</si>
  <si>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</si>
  <si>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</si>
  <si>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</si>
  <si>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</si>
  <si>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</si>
  <si>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</si>
  <si>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</si>
  <si>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</si>
  <si>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</si>
  <si>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</si>
  <si>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</si>
  <si>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</si>
  <si>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</si>
  <si>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</si>
  <si>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</si>
  <si>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</si>
  <si>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</si>
  <si>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</si>
  <si>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</si>
  <si>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</si>
  <si>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</si>
  <si>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</si>
  <si>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</si>
  <si>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</si>
  <si>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</si>
  <si>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</si>
  <si>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</si>
  <si>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</si>
  <si>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</si>
  <si>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</si>
  <si>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</si>
  <si>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</si>
  <si>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</si>
  <si>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</si>
  <si>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</si>
  <si>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</si>
  <si>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</si>
  <si>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</si>
  <si>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</si>
  <si>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</si>
  <si>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</si>
  <si>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</si>
  <si>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</si>
  <si>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</si>
  <si>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</si>
  <si>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</si>
  <si>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</si>
  <si>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</si>
  <si>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</si>
  <si>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</si>
  <si>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</si>
  <si>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</si>
  <si>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</si>
  <si>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</si>
  <si>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</si>
  <si>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</si>
  <si>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</si>
  <si>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</si>
  <si>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</si>
  <si>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</si>
  <si>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</si>
  <si>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</si>
  <si>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</si>
  <si>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</si>
  <si>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</si>
  <si>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</si>
  <si>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</si>
  <si>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</si>
  <si>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</si>
  <si>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</si>
  <si>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</si>
  <si>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</si>
  <si>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</si>
  <si>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</si>
  <si>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</si>
  <si>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</si>
  <si>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</si>
  <si>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</si>
  <si>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</si>
  <si>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</si>
  <si>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</si>
  <si>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</si>
  <si>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</si>
  <si>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</si>
  <si>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</si>
  <si>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</si>
  <si>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</si>
  <si>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</si>
  <si>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</si>
  <si>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</si>
  <si>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</si>
  <si>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</si>
  <si>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</si>
  <si>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</si>
  <si>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</si>
  <si>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</si>
  <si>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</si>
  <si>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</si>
  <si>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</si>
  <si>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</si>
  <si>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</si>
  <si>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</si>
  <si>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</si>
  <si>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</si>
  <si>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</si>
  <si>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</si>
  <si>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</si>
  <si>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</si>
  <si>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</si>
  <si>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</si>
  <si>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</si>
  <si>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</si>
  <si>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</si>
  <si>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</si>
  <si>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</si>
  <si>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</si>
  <si>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</si>
  <si>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</si>
  <si>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</si>
  <si>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</si>
  <si>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</si>
  <si>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</si>
  <si>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</si>
  <si>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</si>
  <si>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</si>
  <si>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</si>
  <si>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</si>
  <si>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</si>
  <si>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</si>
  <si>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</si>
  <si>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</si>
  <si>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</si>
  <si>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</si>
  <si>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</si>
  <si>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</si>
  <si>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</si>
  <si>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</si>
  <si>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</si>
  <si>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</si>
  <si>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</si>
  <si>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</si>
  <si>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</si>
  <si>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</si>
  <si>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</si>
  <si>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</si>
  <si>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</si>
  <si>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</si>
  <si>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</si>
  <si>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</si>
  <si>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</si>
  <si>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</si>
  <si>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</si>
  <si>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</si>
  <si>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</si>
  <si>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</si>
  <si>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</si>
  <si>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</si>
  <si>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</si>
  <si>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</si>
  <si>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</si>
  <si>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</si>
  <si>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</si>
  <si>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</si>
  <si>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</si>
  <si>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</si>
  <si>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</si>
  <si>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</si>
  <si>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</si>
  <si>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</si>
  <si>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</si>
  <si>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</si>
  <si>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</si>
  <si>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</si>
  <si>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</si>
  <si>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</si>
  <si>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</si>
  <si>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</si>
  <si>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</si>
  <si>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</si>
  <si>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</si>
  <si>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</si>
  <si>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</si>
  <si>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</si>
  <si>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</si>
  <si>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</si>
  <si>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</si>
  <si>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</si>
  <si>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</si>
  <si>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</si>
  <si>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</si>
  <si>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</si>
  <si>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</si>
  <si>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</si>
  <si>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</si>
  <si>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</si>
  <si>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</si>
  <si>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</si>
  <si>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</si>
  <si>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</si>
  <si>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</si>
  <si>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</si>
  <si>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</si>
  <si>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</si>
  <si>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</si>
  <si>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</si>
  <si>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</si>
  <si>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</si>
  <si>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</si>
  <si>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</si>
  <si>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</si>
  <si>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</si>
  <si>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</si>
  <si>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</si>
  <si>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</si>
  <si>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</si>
  <si>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</si>
  <si>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</si>
  <si>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</si>
  <si>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</si>
  <si>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</si>
  <si>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</si>
  <si>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</si>
  <si>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</si>
  <si>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</si>
  <si>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</si>
  <si>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</si>
  <si>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</si>
  <si>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</si>
  <si>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</si>
  <si>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</si>
  <si>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</si>
  <si>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</si>
  <si>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</si>
  <si>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</si>
  <si>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</si>
  <si>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</si>
  <si>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</si>
  <si>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</si>
  <si>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</si>
  <si>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</si>
  <si>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</si>
  <si>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</si>
  <si>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</si>
  <si>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</si>
  <si>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</si>
  <si>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</si>
  <si>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</si>
  <si>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</si>
  <si>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</si>
  <si>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</si>
  <si>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</si>
  <si>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</si>
  <si>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</si>
  <si>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</si>
  <si>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</si>
  <si>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</si>
  <si>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</si>
  <si>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</si>
  <si>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</si>
  <si>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</si>
  <si>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</si>
  <si>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</si>
  <si>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</si>
  <si>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</si>
  <si>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</si>
  <si>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</si>
  <si>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</si>
  <si>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</si>
  <si>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</si>
  <si>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</si>
  <si>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</si>
  <si>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</si>
  <si>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</si>
  <si>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</si>
  <si>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</si>
  <si>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</si>
  <si>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</si>
  <si>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</si>
  <si>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</si>
  <si>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</si>
  <si>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</si>
  <si>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</si>
  <si>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</si>
  <si>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</si>
  <si>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</si>
  <si>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</si>
  <si>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</si>
  <si>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</si>
  <si>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</si>
  <si>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</si>
  <si>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</si>
  <si>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</si>
  <si>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</si>
  <si>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</si>
  <si>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</si>
  <si>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</si>
  <si>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</si>
  <si>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</si>
  <si>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</si>
  <si>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</si>
  <si>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</si>
  <si>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</si>
  <si>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</si>
  <si>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</si>
  <si>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</si>
  <si>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</si>
  <si>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</si>
  <si>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</si>
  <si>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</si>
  <si>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</si>
  <si>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</si>
  <si>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</si>
  <si>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</si>
  <si>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</si>
  <si>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</si>
  <si>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</si>
  <si>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</si>
  <si>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</si>
  <si>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</si>
  <si>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</si>
  <si>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</si>
  <si>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</si>
  <si>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</si>
  <si>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</si>
  <si>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</si>
  <si>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</si>
  <si>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</si>
  <si>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</si>
  <si>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</si>
  <si>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</si>
  <si>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</si>
  <si>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</si>
  <si>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</si>
  <si>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</si>
  <si>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</si>
  <si>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</si>
  <si>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</si>
  <si>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</si>
  <si>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</si>
  <si>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</si>
  <si>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</si>
  <si>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</si>
  <si>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</si>
  <si>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</si>
  <si>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</si>
  <si>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</si>
  <si>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</si>
  <si>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</si>
  <si>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</si>
  <si>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</si>
  <si>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</si>
  <si>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</si>
  <si>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</si>
  <si>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</si>
  <si>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</si>
  <si>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</si>
  <si>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</si>
  <si>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</si>
  <si>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</si>
  <si>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</si>
  <si>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</si>
  <si>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</si>
  <si>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</si>
  <si>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</si>
  <si>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</si>
  <si>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</si>
  <si>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</si>
  <si>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</si>
  <si>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</si>
  <si>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</si>
  <si>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</si>
  <si>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</si>
  <si>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</si>
  <si>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</si>
  <si>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</si>
  <si>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</si>
  <si>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</si>
  <si>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</si>
  <si>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</si>
  <si>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</si>
  <si>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</si>
  <si>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</si>
  <si>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</si>
  <si>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</si>
  <si>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</si>
  <si>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</si>
  <si>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</si>
  <si>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</si>
  <si>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</si>
  <si>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</si>
  <si>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</si>
  <si>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</si>
  <si>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</si>
  <si>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</si>
  <si>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</si>
  <si>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</si>
  <si>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</si>
  <si>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</si>
  <si>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</si>
  <si>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</si>
  <si>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</si>
  <si>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</si>
  <si>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</si>
  <si>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</si>
  <si>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</si>
  <si>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</si>
  <si>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</si>
  <si>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</si>
  <si>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</si>
  <si>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</si>
  <si>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</si>
  <si>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</si>
  <si>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</si>
  <si>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</si>
  <si>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</si>
  <si>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</si>
  <si>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</si>
  <si>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</si>
  <si>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</si>
  <si>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</si>
  <si>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</si>
  <si>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</si>
  <si>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</si>
  <si>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</si>
  <si>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</si>
  <si>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</si>
  <si>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</si>
  <si>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</si>
  <si>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</si>
  <si>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</si>
  <si>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</si>
  <si>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</si>
  <si>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</si>
  <si>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</si>
  <si>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</si>
  <si>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</si>
  <si>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</si>
  <si>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</si>
  <si>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</si>
  <si>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</si>
  <si>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</si>
  <si>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</si>
  <si>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</si>
  <si>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</si>
  <si>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</si>
  <si>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</si>
  <si>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</si>
  <si>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</si>
  <si>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</si>
  <si>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</si>
  <si>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</si>
  <si>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</si>
  <si>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</si>
  <si>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</si>
  <si>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</si>
  <si>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</si>
  <si>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</si>
  <si>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</si>
  <si>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</si>
  <si>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</si>
  <si>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</si>
  <si>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</si>
  <si>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</si>
  <si>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</si>
  <si>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</si>
  <si>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</si>
  <si>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</si>
  <si>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</si>
  <si>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</si>
  <si>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</si>
  <si>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</si>
  <si>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</si>
  <si>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</si>
  <si>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</si>
  <si>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</si>
  <si>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</si>
  <si>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</si>
  <si>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</si>
  <si>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</si>
  <si>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</si>
  <si>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</si>
  <si>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</si>
  <si>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</si>
  <si>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</si>
  <si>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</si>
  <si>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</si>
  <si>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</si>
  <si>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</si>
  <si>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</si>
  <si>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</si>
  <si>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</si>
  <si>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</si>
  <si>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</si>
  <si>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</si>
  <si>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</si>
  <si>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</si>
  <si>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</si>
  <si>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</si>
  <si>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</si>
  <si>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</si>
  <si>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</si>
  <si>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</si>
  <si>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</si>
  <si>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</si>
  <si>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</si>
  <si>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</si>
  <si>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</si>
  <si>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</si>
  <si>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</si>
  <si>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</si>
  <si>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</si>
  <si>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</si>
  <si>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</si>
  <si>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</si>
  <si>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</si>
  <si>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</si>
  <si>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</si>
  <si>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</si>
  <si>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</si>
  <si>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</si>
  <si>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</si>
  <si>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</si>
  <si>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</si>
  <si>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</si>
  <si>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</si>
  <si>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</si>
  <si>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</si>
  <si>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</si>
  <si>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</si>
  <si>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</si>
  <si>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</si>
  <si>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</si>
  <si>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</si>
  <si>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</si>
  <si>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</si>
  <si>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</si>
  <si>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</si>
  <si>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</si>
  <si>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</si>
  <si>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</si>
  <si>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</si>
  <si>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</si>
  <si>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</si>
  <si>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</si>
  <si>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</si>
  <si>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</si>
  <si>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</si>
  <si>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</si>
  <si>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</si>
  <si>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</si>
  <si>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</si>
  <si>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</si>
  <si>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</si>
  <si>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</si>
  <si>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</si>
  <si>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</si>
  <si>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</si>
  <si>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</si>
  <si>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</si>
  <si>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</si>
  <si>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</si>
  <si>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</si>
  <si>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</si>
  <si>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</si>
  <si>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</si>
  <si>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</si>
  <si>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</si>
  <si>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</si>
  <si>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</si>
  <si>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</si>
  <si>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</si>
  <si>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</si>
  <si>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</si>
  <si>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</si>
  <si>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</si>
  <si>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</si>
  <si>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</si>
  <si>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</si>
  <si>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</si>
  <si>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</si>
  <si>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</si>
  <si>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</si>
  <si>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</si>
  <si>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</si>
  <si>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</si>
  <si>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</si>
  <si>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</si>
  <si>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</si>
  <si>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</si>
  <si>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</si>
  <si>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</si>
  <si>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</si>
  <si>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</si>
  <si>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</si>
  <si>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</si>
  <si>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</si>
  <si>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</si>
  <si>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</si>
  <si>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</si>
  <si>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</si>
  <si>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</si>
  <si>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</si>
  <si>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</si>
  <si>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</si>
  <si>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</si>
  <si>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</si>
  <si>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</si>
  <si>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</si>
  <si>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</si>
  <si>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</si>
  <si>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</si>
  <si>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</si>
  <si>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</si>
  <si>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</si>
  <si>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</si>
  <si>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</si>
  <si>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</si>
  <si>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</si>
  <si>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</si>
  <si>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</si>
  <si>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</si>
  <si>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</si>
  <si>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</si>
  <si>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</si>
  <si>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</si>
  <si>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</si>
  <si>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</si>
  <si>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</si>
  <si>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</si>
  <si>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</si>
  <si>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</si>
  <si>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</si>
  <si>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</si>
  <si>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</si>
  <si>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</si>
  <si>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</si>
  <si>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</si>
  <si>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</si>
  <si>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</si>
  <si>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</si>
  <si>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</si>
  <si>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</si>
  <si>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</si>
  <si>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</si>
  <si>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</si>
  <si>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</si>
  <si>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</si>
  <si>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</si>
  <si>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</si>
  <si>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</si>
  <si>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</si>
  <si>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</si>
  <si>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</si>
  <si>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</si>
  <si>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</si>
  <si>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</si>
  <si>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</si>
  <si>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</si>
  <si>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</si>
  <si>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</si>
  <si>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</si>
  <si>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</si>
  <si>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</si>
  <si>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</si>
  <si>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</si>
  <si>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</si>
  <si>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</si>
  <si>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</si>
  <si>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</si>
  <si>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</si>
  <si>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</si>
  <si>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</si>
  <si>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</si>
  <si>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</si>
  <si>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</si>
  <si>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</si>
  <si>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</si>
  <si>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</si>
  <si>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</si>
  <si>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</si>
  <si>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</si>
  <si>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</si>
  <si>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</si>
  <si>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</si>
  <si>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</si>
  <si>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</si>
  <si>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</si>
  <si>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</si>
  <si>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</si>
  <si>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</si>
  <si>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</si>
  <si>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</si>
  <si>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</si>
  <si>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</si>
  <si>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</si>
  <si>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</si>
  <si>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</si>
  <si>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</si>
  <si>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</si>
  <si>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</si>
  <si>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</si>
  <si>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</si>
  <si>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</si>
  <si>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</si>
  <si>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</si>
  <si>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</si>
  <si>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</si>
  <si>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</si>
  <si>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</si>
  <si>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</si>
  <si>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</si>
  <si>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</si>
  <si>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</si>
  <si>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</si>
  <si>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</si>
  <si>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</si>
  <si>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</si>
  <si>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</si>
  <si>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</si>
  <si>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</si>
  <si>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</si>
  <si>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</si>
  <si>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</si>
  <si>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</si>
  <si>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</si>
  <si>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</si>
  <si>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</si>
  <si>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</si>
  <si>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</si>
  <si>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</si>
  <si>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</si>
  <si>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</si>
  <si>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</si>
  <si>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</si>
  <si>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</si>
  <si>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</si>
  <si>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</si>
  <si>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</si>
  <si>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</si>
  <si>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</si>
  <si>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</si>
  <si>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</si>
  <si>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</si>
  <si>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</si>
  <si>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</si>
  <si>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</si>
  <si>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</si>
  <si>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</si>
  <si>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</si>
  <si>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</si>
  <si>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</si>
  <si>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</si>
  <si>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</si>
  <si>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</si>
  <si>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</si>
  <si>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</si>
  <si>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</si>
  <si>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</si>
  <si>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</si>
  <si>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</si>
  <si>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</si>
  <si>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</si>
  <si>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</si>
  <si>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</si>
  <si>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</si>
  <si>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</si>
  <si>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</si>
  <si>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</si>
  <si>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</si>
  <si>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</si>
  <si>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</si>
  <si>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</si>
  <si>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</si>
  <si>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</si>
  <si>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</si>
  <si>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</si>
  <si>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</si>
  <si>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</si>
  <si>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</si>
  <si>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</si>
  <si>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</si>
  <si>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</si>
  <si>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</si>
  <si>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</si>
  <si>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</si>
  <si>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</si>
  <si>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</si>
  <si>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</si>
  <si>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</si>
  <si>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</si>
  <si>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</si>
  <si>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</si>
  <si>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</si>
  <si>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</si>
  <si>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</si>
  <si>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</si>
  <si>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</si>
  <si>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</si>
  <si>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</si>
  <si>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</si>
  <si>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</si>
  <si>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</si>
  <si>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</si>
  <si>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</si>
  <si>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</si>
  <si>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</si>
  <si>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</si>
  <si>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</si>
  <si>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</si>
  <si>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</si>
  <si>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</si>
  <si>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</si>
  <si>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</si>
  <si>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</si>
  <si>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</si>
  <si>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</si>
  <si>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</si>
  <si>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</si>
  <si>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</si>
  <si>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</si>
  <si>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</si>
  <si>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</si>
  <si>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</si>
  <si>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</si>
  <si>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</si>
  <si>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</si>
  <si>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</si>
  <si>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</si>
  <si>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</si>
  <si>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</si>
  <si>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</si>
  <si>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</si>
  <si>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</si>
  <si>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</si>
  <si>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</si>
  <si>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</si>
  <si>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</si>
  <si>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</si>
  <si>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</si>
  <si>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</si>
  <si>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</si>
  <si>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</si>
  <si>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</si>
  <si>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</si>
  <si>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</si>
  <si>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</si>
  <si>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</si>
  <si>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</si>
  <si>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</si>
  <si>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</si>
  <si>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</si>
  <si>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</si>
  <si>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</si>
  <si>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</si>
  <si>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</si>
  <si>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</si>
  <si>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</si>
  <si>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</si>
  <si>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</si>
  <si>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</si>
  <si>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</si>
  <si>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</si>
  <si>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</si>
  <si>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</si>
  <si>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</si>
  <si>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</si>
  <si>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</si>
  <si>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</si>
  <si>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</si>
  <si>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</si>
  <si>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</si>
  <si>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</si>
  <si>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</si>
  <si>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</si>
  <si>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</si>
  <si>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</si>
  <si>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</si>
  <si>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</si>
  <si>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</si>
  <si>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</si>
  <si>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</si>
  <si>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</si>
  <si>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</si>
  <si>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</si>
  <si>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</si>
  <si>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</si>
  <si>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</si>
  <si>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</si>
  <si>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</si>
  <si>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</si>
  <si>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</si>
  <si>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</si>
  <si>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</si>
  <si>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</si>
  <si>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</si>
  <si>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</si>
  <si>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</si>
  <si>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</si>
  <si>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</si>
  <si>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</si>
  <si>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</si>
  <si>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</si>
  <si>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</si>
  <si>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</si>
  <si>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</si>
  <si>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</si>
  <si>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</si>
  <si>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</si>
  <si>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</si>
  <si>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</si>
  <si>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</si>
  <si>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</si>
  <si>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</si>
  <si>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</si>
  <si>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</si>
  <si>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</si>
  <si>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</si>
  <si>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</si>
  <si>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</si>
  <si>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</si>
  <si>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</si>
  <si>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</si>
  <si>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</si>
  <si>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</si>
  <si>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</si>
  <si>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</si>
  <si>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</si>
  <si>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</si>
  <si>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</si>
  <si>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</si>
  <si>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</si>
  <si>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</si>
  <si>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</si>
  <si>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</si>
  <si>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</si>
  <si>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</si>
  <si>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</si>
  <si>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</si>
  <si>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</si>
  <si>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</si>
  <si>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</si>
  <si>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</si>
  <si>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</si>
  <si>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</si>
  <si>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</si>
  <si>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</si>
  <si>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</si>
  <si>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</si>
  <si>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</si>
  <si>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</si>
  <si>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</si>
  <si>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</si>
  <si>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</si>
  <si>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</si>
  <si>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</si>
  <si>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</si>
  <si>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</si>
  <si>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</si>
  <si>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</si>
  <si>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</si>
  <si>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</si>
  <si>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</si>
  <si>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</si>
  <si>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</si>
  <si>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</si>
  <si>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</si>
  <si>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</si>
  <si>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</si>
  <si>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</si>
  <si>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</si>
  <si>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</si>
  <si>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</si>
  <si>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</si>
  <si>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</si>
  <si>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</si>
  <si>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</si>
  <si>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</si>
  <si>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</si>
  <si>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</si>
  <si>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</si>
  <si>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</si>
  <si>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</si>
  <si>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</si>
  <si>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</si>
  <si>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</si>
  <si>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</si>
  <si>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</si>
  <si>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</si>
  <si>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</si>
  <si>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</si>
  <si>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</si>
  <si>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</si>
  <si>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</si>
  <si>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</si>
  <si>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</si>
  <si>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</si>
  <si>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</si>
  <si>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</si>
  <si>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</si>
  <si>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</si>
  <si>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</si>
  <si>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</si>
  <si>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</si>
  <si>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</si>
  <si>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</si>
  <si>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</si>
  <si>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</si>
  <si>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</si>
  <si>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</si>
  <si>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</si>
  <si>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</si>
  <si>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</si>
  <si>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</si>
  <si>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</si>
  <si>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</si>
  <si>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</si>
  <si>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</si>
  <si>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</si>
  <si>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</si>
  <si>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</si>
  <si>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</si>
  <si>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</si>
  <si>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</si>
  <si>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</si>
  <si>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</si>
  <si>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</si>
  <si>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</si>
  <si>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</si>
  <si>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</si>
  <si>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</si>
  <si>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</si>
  <si>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</si>
  <si>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</si>
  <si>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</si>
  <si>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</si>
  <si>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</si>
  <si>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</si>
  <si>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</si>
  <si>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</si>
  <si>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</si>
  <si>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</si>
  <si>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</si>
  <si>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</si>
  <si>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</si>
  <si>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</si>
  <si>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</si>
  <si>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</si>
  <si>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</si>
  <si>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</si>
  <si>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</si>
  <si>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</si>
  <si>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</si>
  <si>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</si>
  <si>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</si>
  <si>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</si>
  <si>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</si>
  <si>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</si>
  <si>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</si>
  <si>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</si>
  <si>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</si>
  <si>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</si>
  <si>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</si>
  <si>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</si>
  <si>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</si>
  <si>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</si>
  <si>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</si>
  <si>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</si>
  <si>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</si>
  <si>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</si>
  <si>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</si>
  <si>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</si>
  <si>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</si>
  <si>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</si>
  <si>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</si>
  <si>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</si>
  <si>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</si>
  <si>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</si>
  <si>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</si>
  <si>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</si>
  <si>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</si>
  <si>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</si>
  <si>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</si>
  <si>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</si>
  <si>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</si>
  <si>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</si>
  <si>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</si>
  <si>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</si>
  <si>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</si>
  <si>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</si>
  <si>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</si>
  <si>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</si>
  <si>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</si>
  <si>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</si>
  <si>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</si>
  <si>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</si>
  <si>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</si>
  <si>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</si>
  <si>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</si>
  <si>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</si>
  <si>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</si>
  <si>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</si>
  <si>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</si>
  <si>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</si>
  <si>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</si>
  <si>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</si>
  <si>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</si>
  <si>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</si>
  <si>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</si>
  <si>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</si>
  <si>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</si>
  <si>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</si>
  <si>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</si>
  <si>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</si>
  <si>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</si>
  <si>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</si>
  <si>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</si>
  <si>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</si>
  <si>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</si>
  <si>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</si>
  <si>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</si>
  <si>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</si>
  <si>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</si>
  <si>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</si>
  <si>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</si>
  <si>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</si>
  <si>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</si>
  <si>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</si>
  <si>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</si>
  <si>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</si>
  <si>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</si>
  <si>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</si>
  <si>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</si>
  <si>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</si>
  <si>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</si>
  <si>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</si>
  <si>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</si>
  <si>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</si>
  <si>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</si>
  <si>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</si>
  <si>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</si>
  <si>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</si>
  <si>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</si>
  <si>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</si>
  <si>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</si>
  <si>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</si>
  <si>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</si>
  <si>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</si>
  <si>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</si>
  <si>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</si>
  <si>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</si>
  <si>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</si>
  <si>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</si>
  <si>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</si>
  <si>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</si>
  <si>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</si>
  <si>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</si>
  <si>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</si>
  <si>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</si>
  <si>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</si>
  <si>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</si>
  <si>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</si>
  <si>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</si>
  <si>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</si>
  <si>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</si>
  <si>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</si>
  <si>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</si>
  <si>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</si>
  <si>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</si>
  <si>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</si>
  <si>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</si>
  <si>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</si>
  <si>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</si>
  <si>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</si>
  <si>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</si>
  <si>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</si>
  <si>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</si>
  <si>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</si>
  <si>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</si>
  <si>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</si>
  <si>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</si>
  <si>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</si>
  <si>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</si>
  <si>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</si>
  <si>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</si>
  <si>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</si>
  <si>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</si>
  <si>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</si>
  <si>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</si>
  <si>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</si>
  <si>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</si>
  <si>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</si>
  <si>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</si>
  <si>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</si>
  <si>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</si>
  <si>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</si>
  <si>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</si>
  <si>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</si>
  <si>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</si>
  <si>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</si>
  <si>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</si>
  <si>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</si>
  <si>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</si>
  <si>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</si>
  <si>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</si>
  <si>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</si>
  <si>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</si>
  <si>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</si>
  <si>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</si>
  <si>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</si>
  <si>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</si>
  <si>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</si>
  <si>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</si>
  <si>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</si>
  <si>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</si>
  <si>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</si>
  <si>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</si>
  <si>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</si>
  <si>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</si>
  <si>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</si>
  <si>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</si>
  <si>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</si>
  <si>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</si>
  <si>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</si>
  <si>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</si>
  <si>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</si>
  <si>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</si>
  <si>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</si>
  <si>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</si>
  <si>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</si>
  <si>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</si>
  <si>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</si>
  <si>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</si>
  <si>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</si>
  <si>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</si>
  <si>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</si>
  <si>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</si>
  <si>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</si>
  <si>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</si>
  <si>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</si>
  <si>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</si>
  <si>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</si>
  <si>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</si>
  <si>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</si>
  <si>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</si>
  <si>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</si>
  <si>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</si>
  <si>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</si>
  <si>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</si>
  <si>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</si>
  <si>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</si>
  <si>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</si>
  <si>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</si>
  <si>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</si>
  <si>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</si>
  <si>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</si>
  <si>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</si>
  <si>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</si>
  <si>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</si>
  <si>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</si>
  <si>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</si>
  <si>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</si>
  <si>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</si>
  <si>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</si>
  <si>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</si>
  <si>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</si>
  <si>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</si>
  <si>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</si>
  <si>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</si>
  <si>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</si>
  <si>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</si>
  <si>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</si>
  <si>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</si>
  <si>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</si>
  <si>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</si>
  <si>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</si>
  <si>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</si>
  <si>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</si>
  <si>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</si>
  <si>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</si>
  <si>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</si>
  <si>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</si>
  <si>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</si>
  <si>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</si>
  <si>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</si>
  <si>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</si>
  <si>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</si>
  <si>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</si>
  <si>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</si>
  <si>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</si>
  <si>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</si>
  <si>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</si>
  <si>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</si>
  <si>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</si>
  <si>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</si>
  <si>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</si>
  <si>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</si>
  <si>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</si>
  <si>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</si>
  <si>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</si>
  <si>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</si>
  <si>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</si>
  <si>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</si>
  <si>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</si>
  <si>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</si>
  <si>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</si>
  <si>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</si>
  <si>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</si>
  <si>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</si>
  <si>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</si>
  <si>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</si>
  <si>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</si>
  <si>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</si>
  <si>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</si>
  <si>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</si>
  <si>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</si>
  <si>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</si>
  <si>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</si>
  <si>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</si>
  <si>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</si>
  <si>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</si>
  <si>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</si>
  <si>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</si>
  <si>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</si>
  <si>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</si>
  <si>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</si>
  <si>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</si>
  <si>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</si>
  <si>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</si>
  <si>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</si>
  <si>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</si>
  <si>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</si>
  <si>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</si>
  <si>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</si>
  <si>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</si>
  <si>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</si>
  <si>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</si>
  <si>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</si>
  <si>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</si>
  <si>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</si>
  <si>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</si>
  <si>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</si>
  <si>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</si>
  <si>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</si>
  <si>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</si>
  <si>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</si>
  <si>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</si>
  <si>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</si>
  <si>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</si>
  <si>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</si>
  <si>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</si>
  <si>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</si>
  <si>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</si>
  <si>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</si>
  <si>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</si>
  <si>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</si>
  <si>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</si>
  <si>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</si>
  <si>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</si>
  <si>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</si>
  <si>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</si>
  <si>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</si>
  <si>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</si>
  <si>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</si>
  <si>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</si>
  <si>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</si>
  <si>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</si>
  <si>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</si>
  <si>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</si>
  <si>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</si>
  <si>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</si>
  <si>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</si>
  <si>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</si>
  <si>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</si>
  <si>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</si>
  <si>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</si>
  <si>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</si>
  <si>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</si>
  <si>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</si>
  <si>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</si>
  <si>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</si>
  <si>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</si>
  <si>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</si>
  <si>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</si>
  <si>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</si>
  <si>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</si>
  <si>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</si>
  <si>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</si>
  <si>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</si>
  <si>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</si>
  <si>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</si>
  <si>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</si>
  <si>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</si>
  <si>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</si>
  <si>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</si>
  <si>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</si>
  <si>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</si>
  <si>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</si>
  <si>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</si>
  <si>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</si>
  <si>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</si>
  <si>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</si>
  <si>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</si>
  <si>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</si>
  <si>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</si>
  <si>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</si>
  <si>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</si>
  <si>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</si>
  <si>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</si>
  <si>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</si>
  <si>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</si>
  <si>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</si>
  <si>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</si>
  <si>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</si>
  <si>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</si>
  <si>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</si>
  <si>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</si>
  <si>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</si>
  <si>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</si>
  <si>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</si>
  <si>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</si>
  <si>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</si>
  <si>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</si>
  <si>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</si>
  <si>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</si>
  <si>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</si>
  <si>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</si>
  <si>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</si>
  <si>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</si>
  <si>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</si>
  <si>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</si>
  <si>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</si>
  <si>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</si>
  <si>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</si>
  <si>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</si>
  <si>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</si>
  <si>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</si>
  <si>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</si>
  <si>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</si>
  <si>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</si>
  <si>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</si>
  <si>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</si>
  <si>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</si>
  <si>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</si>
  <si>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</si>
  <si>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</si>
  <si>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</si>
  <si>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</si>
  <si>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</si>
  <si>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</si>
  <si>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</si>
  <si>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</si>
  <si>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</si>
  <si>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</si>
  <si>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</si>
  <si>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</si>
  <si>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</si>
  <si>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</si>
  <si>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</si>
  <si>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</si>
  <si>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</si>
  <si>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</si>
  <si>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</si>
  <si>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</si>
  <si>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</si>
  <si>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</si>
  <si>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</si>
  <si>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</si>
  <si>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</si>
  <si>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</si>
  <si>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</si>
  <si>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</si>
  <si>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</si>
  <si>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</si>
  <si>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</si>
  <si>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</si>
  <si>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</si>
  <si>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</si>
  <si>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</si>
  <si>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</si>
  <si>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</si>
  <si>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</si>
  <si>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</si>
  <si>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</si>
  <si>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</si>
  <si>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</si>
  <si>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</si>
  <si>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</si>
  <si>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</si>
  <si>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</si>
  <si>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</si>
  <si>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</si>
  <si>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</si>
  <si>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</si>
  <si>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</si>
  <si>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</si>
  <si>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</si>
  <si>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</si>
  <si>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</si>
  <si>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</si>
  <si>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</si>
  <si>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</si>
  <si>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</si>
  <si>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</si>
  <si>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</si>
  <si>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</si>
  <si>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</si>
  <si>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</si>
  <si>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</si>
  <si>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</si>
  <si>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</si>
  <si>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</si>
  <si>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</si>
  <si>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</si>
  <si>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</si>
  <si>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</si>
  <si>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</si>
  <si>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</si>
  <si>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</si>
  <si>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</si>
  <si>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</si>
  <si>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</si>
  <si>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</si>
  <si>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</si>
  <si>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</si>
  <si>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</si>
  <si>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</si>
  <si>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</si>
  <si>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</si>
  <si>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</si>
  <si>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</si>
  <si>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</si>
  <si>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</si>
  <si>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</si>
  <si>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</si>
  <si>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</si>
  <si>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</si>
  <si>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</si>
  <si>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</si>
  <si>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</si>
  <si>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</si>
  <si>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</si>
  <si>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</si>
  <si>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</si>
  <si>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</si>
  <si>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</si>
  <si>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</si>
  <si>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</si>
  <si>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</si>
  <si>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</si>
  <si>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</si>
  <si>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</si>
  <si>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</si>
  <si>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</si>
  <si>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</si>
  <si>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</si>
  <si>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</si>
  <si>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</si>
  <si>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</si>
  <si>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</si>
  <si>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</si>
  <si>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</si>
  <si>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</si>
  <si>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</si>
  <si>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</si>
  <si>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</si>
  <si>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</si>
  <si>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</si>
  <si>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</si>
  <si>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</si>
  <si>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</si>
  <si>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</si>
  <si>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</si>
  <si>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</si>
  <si>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</si>
  <si>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</si>
  <si>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</si>
  <si>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</si>
  <si>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</si>
  <si>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</si>
  <si>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</si>
  <si>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</si>
  <si>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</si>
  <si>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</si>
  <si>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</si>
  <si>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</si>
  <si>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</si>
  <si>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</si>
  <si>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</si>
  <si>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</si>
  <si>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</si>
  <si>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</si>
  <si>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</si>
  <si>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</si>
  <si>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</si>
  <si>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</si>
  <si>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</si>
  <si>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</si>
  <si>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</si>
  <si>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</si>
  <si>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</si>
  <si>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</si>
  <si>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</si>
  <si>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</si>
  <si>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</si>
  <si>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</si>
  <si>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</si>
  <si>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</si>
  <si>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</si>
  <si>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</si>
  <si>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</si>
  <si>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</si>
  <si>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</si>
  <si>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</si>
  <si>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</si>
  <si>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</si>
  <si>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</si>
  <si>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</si>
  <si>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</si>
  <si>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</si>
  <si>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</si>
  <si>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</si>
  <si>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</si>
  <si>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</si>
  <si>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</si>
  <si>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</si>
  <si>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</si>
  <si>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</si>
  <si>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</si>
  <si>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</si>
  <si>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</si>
  <si>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</si>
  <si>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</si>
  <si>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</si>
  <si>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</si>
  <si>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</si>
  <si>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</si>
  <si>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</si>
  <si>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</si>
  <si>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</si>
  <si>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</si>
  <si>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</si>
  <si>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</si>
  <si>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</si>
  <si>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</si>
  <si>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</si>
  <si>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</si>
  <si>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</si>
  <si>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</si>
  <si>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</si>
  <si>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</si>
  <si>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</si>
  <si>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</si>
  <si>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</si>
  <si>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</si>
  <si>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</si>
  <si>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</si>
  <si>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</si>
  <si>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</si>
  <si>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</si>
  <si>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</si>
  <si>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</si>
  <si>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</si>
  <si>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</si>
  <si>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</si>
  <si>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</si>
  <si>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</si>
  <si>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</si>
  <si>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</si>
  <si>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</si>
  <si>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</si>
  <si>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</si>
  <si>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</si>
  <si>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</si>
  <si>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</si>
  <si>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</si>
  <si>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</si>
  <si>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</si>
  <si>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</si>
  <si>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</si>
  <si>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</si>
  <si>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</si>
  <si>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</si>
  <si>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</si>
  <si>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</si>
  <si>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</si>
  <si>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</si>
  <si>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</si>
  <si>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</si>
  <si>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</si>
  <si>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</si>
  <si>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</si>
  <si>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</si>
  <si>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</si>
  <si>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</si>
  <si>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</si>
  <si>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</si>
  <si>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</si>
  <si>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</si>
  <si>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</si>
  <si>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</si>
  <si>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</si>
  <si>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</si>
  <si>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</si>
  <si>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</si>
  <si>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</si>
  <si>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</si>
  <si>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</si>
  <si>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</si>
  <si>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</si>
  <si>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</si>
  <si>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</si>
  <si>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</si>
  <si>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</si>
  <si>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</si>
  <si>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</si>
  <si>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</si>
  <si>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</si>
  <si>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</si>
  <si>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</si>
  <si>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</si>
  <si>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</si>
  <si>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</si>
  <si>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</si>
  <si>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</si>
  <si>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</si>
  <si>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</si>
  <si>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</si>
  <si>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</si>
  <si>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</si>
  <si>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</si>
  <si>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</si>
  <si>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</si>
  <si>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</si>
  <si>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</si>
  <si>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</si>
  <si>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</si>
  <si>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</si>
  <si>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</si>
  <si>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</si>
  <si>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</si>
  <si>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</si>
  <si>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</si>
  <si>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</si>
  <si>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</si>
  <si>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</si>
  <si>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</si>
  <si>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</si>
  <si>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</si>
  <si>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</si>
  <si>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</si>
  <si>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</si>
  <si>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</si>
  <si>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</si>
  <si>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</si>
  <si>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</si>
  <si>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</si>
  <si>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</si>
  <si>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</si>
  <si>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</si>
  <si>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</si>
  <si>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</si>
  <si>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</si>
  <si>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</si>
  <si>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</si>
  <si>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</si>
  <si>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</si>
  <si>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</si>
  <si>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</si>
  <si>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</si>
  <si>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</si>
  <si>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</si>
  <si>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</si>
  <si>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</si>
  <si>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</si>
  <si>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</si>
  <si>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</si>
  <si>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</si>
  <si>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</si>
  <si>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</si>
  <si>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</si>
  <si>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</si>
  <si>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</si>
  <si>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</si>
  <si>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</si>
  <si>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</si>
  <si>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</si>
  <si>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</si>
  <si>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</si>
  <si>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</si>
  <si>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</si>
  <si>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</si>
  <si>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</si>
  <si>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</si>
  <si>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</si>
  <si>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</si>
  <si>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</si>
  <si>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</si>
  <si>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</si>
  <si>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</si>
  <si>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</si>
  <si>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</si>
  <si>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</si>
  <si>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</si>
  <si>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</si>
  <si>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</si>
  <si>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</si>
  <si>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</si>
  <si>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</si>
  <si>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</si>
  <si>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</si>
  <si>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</si>
  <si>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</si>
  <si>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</si>
  <si>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</si>
  <si>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</si>
  <si>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</si>
  <si>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</si>
  <si>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</si>
  <si>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</si>
  <si>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</si>
  <si>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</si>
  <si>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</si>
  <si>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</si>
  <si>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</si>
  <si>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</si>
  <si>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</si>
  <si>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</si>
  <si>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</si>
  <si>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</si>
  <si>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</si>
  <si>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</si>
  <si>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</si>
  <si>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</si>
  <si>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</si>
  <si>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</si>
  <si>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</si>
  <si>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</si>
  <si>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</si>
  <si>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</si>
  <si>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</si>
  <si>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</si>
  <si>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</si>
  <si>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</si>
  <si>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</si>
  <si>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</si>
  <si>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</si>
  <si>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</si>
  <si>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</si>
  <si>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</si>
  <si>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</si>
  <si>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</si>
  <si>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</si>
  <si>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</si>
  <si>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</si>
  <si>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</si>
  <si>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</si>
  <si>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</si>
  <si>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</si>
  <si>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</si>
  <si>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</si>
  <si>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</si>
  <si>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</si>
  <si>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</si>
  <si>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</si>
  <si>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</si>
  <si>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</si>
  <si>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</si>
  <si>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</si>
  <si>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</si>
  <si>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</si>
  <si>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</si>
  <si>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</si>
  <si>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</si>
  <si>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</si>
  <si>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</si>
  <si>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</si>
  <si>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</si>
  <si>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</si>
  <si>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</si>
  <si>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</si>
  <si>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</si>
  <si>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</si>
  <si>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</si>
  <si>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</si>
  <si>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</si>
  <si>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</si>
  <si>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</si>
  <si>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</si>
  <si>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</si>
  <si>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</si>
  <si>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</si>
  <si>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</si>
  <si>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</si>
  <si>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</si>
  <si>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</si>
  <si>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</si>
  <si>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</si>
  <si>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</si>
  <si>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</si>
  <si>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</si>
  <si>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</si>
  <si>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</si>
  <si>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</si>
  <si>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</si>
  <si>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</si>
  <si>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</si>
  <si>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</si>
  <si>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</si>
  <si>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</si>
  <si>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</si>
  <si>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</si>
  <si>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</si>
  <si>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</si>
  <si>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</si>
  <si>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</si>
  <si>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</si>
  <si>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</si>
  <si>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</si>
  <si>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</si>
  <si>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</si>
  <si>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</si>
  <si>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</si>
  <si>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</si>
  <si>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</si>
  <si>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</si>
  <si>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</si>
  <si>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</si>
  <si>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</si>
  <si>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</si>
  <si>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</si>
  <si>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</si>
  <si>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</si>
  <si>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</si>
  <si>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</si>
  <si>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</si>
  <si>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</si>
  <si>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</si>
  <si>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</si>
  <si>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</si>
  <si>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</si>
  <si>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</si>
  <si>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</si>
  <si>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</si>
  <si>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</si>
  <si>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</si>
  <si>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</si>
  <si>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</si>
  <si>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</si>
  <si>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</si>
  <si>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</si>
  <si>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</si>
  <si>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</si>
  <si>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</si>
  <si>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</si>
  <si>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</si>
  <si>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</si>
  <si>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</si>
  <si>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</si>
  <si>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</si>
  <si>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</si>
  <si>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</si>
  <si>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</si>
  <si>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</si>
  <si>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</si>
  <si>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</si>
  <si>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</si>
  <si>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</si>
  <si>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</si>
  <si>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</si>
  <si>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</si>
  <si>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</si>
  <si>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</si>
  <si>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</si>
  <si>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</si>
  <si>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</si>
  <si>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</si>
  <si>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</si>
  <si>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</si>
  <si>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</si>
  <si>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</si>
  <si>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</si>
  <si>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</si>
  <si>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</si>
  <si>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</si>
  <si>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</si>
  <si>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</si>
  <si>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</si>
  <si>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</si>
  <si>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</si>
  <si>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</si>
  <si>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</si>
  <si>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</si>
  <si>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</si>
  <si>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</si>
  <si>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</si>
  <si>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</si>
  <si>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</si>
  <si>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</si>
  <si>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</si>
  <si>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</si>
  <si>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</si>
  <si>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</si>
  <si>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</si>
  <si>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</si>
  <si>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</si>
  <si>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</si>
  <si>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</si>
  <si>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</si>
  <si>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</si>
  <si>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</si>
  <si>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</si>
  <si>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</si>
  <si>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</si>
  <si>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</si>
  <si>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</si>
  <si>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</si>
  <si>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</si>
  <si>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</si>
  <si>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</si>
  <si>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</si>
  <si>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</si>
  <si>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</si>
  <si>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</si>
  <si>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</si>
  <si>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</si>
  <si>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</si>
  <si>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</si>
  <si>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</si>
  <si>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</si>
  <si>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</si>
  <si>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</si>
  <si>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</si>
  <si>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</si>
  <si>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</si>
  <si>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</si>
  <si>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</si>
  <si>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</si>
  <si>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</si>
  <si>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</si>
  <si>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</si>
  <si>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</si>
  <si>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</si>
  <si>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</si>
  <si>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</si>
  <si>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</si>
  <si>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</si>
  <si>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</si>
  <si>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</si>
  <si>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</si>
  <si>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</si>
  <si>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</si>
  <si>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</si>
  <si>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</si>
  <si>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</si>
  <si>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</si>
  <si>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</si>
  <si>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</si>
  <si>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</si>
  <si>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</si>
  <si>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</si>
  <si>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</si>
  <si>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</si>
  <si>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</si>
  <si>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</si>
  <si>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</si>
  <si>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</si>
  <si>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</si>
  <si>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</si>
  <si>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</si>
  <si>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</si>
  <si>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</si>
  <si>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</si>
  <si>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</si>
  <si>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</si>
  <si>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</si>
  <si>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</si>
  <si>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</si>
  <si>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</si>
  <si>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</si>
  <si>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</si>
  <si>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</si>
  <si>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</si>
  <si>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</si>
  <si>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</si>
  <si>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</si>
  <si>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</si>
  <si>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</si>
  <si>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</si>
  <si>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</si>
  <si>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</si>
  <si>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</si>
  <si>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</si>
  <si>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</si>
  <si>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</si>
  <si>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</si>
  <si>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</si>
  <si>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</si>
  <si>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</si>
  <si>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</si>
  <si>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</si>
  <si>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</si>
  <si>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</si>
  <si>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</si>
  <si>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</si>
  <si>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</si>
  <si>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</si>
  <si>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</si>
  <si>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</si>
  <si>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</si>
  <si>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</si>
  <si>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</si>
  <si>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</si>
  <si>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</si>
  <si>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</si>
  <si>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</si>
  <si>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</si>
  <si>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</si>
  <si>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</si>
  <si>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</si>
  <si>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</si>
  <si>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</si>
  <si>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</si>
  <si>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</si>
  <si>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</si>
  <si>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</si>
  <si>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</si>
  <si>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</si>
  <si>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</si>
  <si>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</si>
  <si>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</si>
  <si>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</si>
  <si>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</si>
  <si>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</si>
  <si>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</si>
  <si>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</si>
  <si>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</si>
  <si>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</si>
  <si>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</si>
  <si>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</si>
  <si>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</si>
  <si>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</si>
  <si>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</si>
  <si>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</si>
  <si>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</si>
  <si>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</si>
  <si>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</si>
  <si>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</si>
  <si>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</si>
  <si>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</si>
  <si>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</si>
  <si>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</si>
  <si>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</si>
  <si>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</si>
  <si>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</si>
  <si>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</si>
  <si>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</si>
  <si>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</si>
  <si>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</si>
  <si>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</si>
  <si>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</si>
  <si>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</si>
  <si>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</si>
  <si>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</si>
  <si>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</si>
  <si>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</si>
  <si>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</si>
  <si>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</si>
  <si>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</si>
  <si>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</si>
  <si>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</si>
  <si>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</si>
  <si>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</si>
  <si>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</si>
  <si>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</si>
  <si>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</si>
  <si>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</si>
  <si>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</si>
  <si>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</si>
  <si>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</si>
  <si>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</si>
  <si>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</si>
  <si>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</si>
  <si>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</si>
  <si>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</si>
  <si>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</si>
  <si>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</si>
  <si>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</si>
  <si>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</si>
  <si>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</si>
  <si>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</si>
  <si>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</si>
  <si>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</si>
  <si>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</si>
  <si>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</si>
  <si>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</si>
  <si>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</si>
  <si>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</si>
  <si>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</si>
  <si>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</si>
  <si>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</si>
  <si>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</si>
  <si>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</si>
  <si>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</si>
  <si>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</si>
  <si>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</si>
  <si>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</si>
  <si>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</si>
  <si>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</si>
  <si>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</si>
  <si>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</si>
  <si>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</si>
  <si>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</si>
  <si>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</si>
  <si>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</si>
  <si>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</si>
  <si>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</si>
  <si>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</si>
  <si>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</si>
  <si>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</si>
  <si>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</si>
  <si>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</si>
  <si>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</si>
  <si>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</si>
  <si>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</si>
  <si>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</si>
  <si>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</si>
  <si>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</si>
  <si>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</si>
  <si>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</si>
  <si>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</si>
  <si>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</si>
  <si>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</si>
  <si>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</si>
  <si>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</si>
  <si>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</si>
  <si>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</si>
  <si>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</si>
  <si>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</si>
  <si>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</si>
  <si>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</si>
  <si>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</si>
  <si>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</si>
  <si>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</si>
  <si>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</si>
  <si>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</si>
  <si>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</si>
  <si>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</si>
  <si>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</si>
  <si>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</si>
  <si>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</si>
  <si>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</si>
  <si>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</si>
  <si>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</si>
  <si>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</si>
  <si>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</si>
  <si>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</si>
  <si>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</si>
  <si>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</si>
  <si>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</si>
  <si>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</si>
  <si>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</si>
  <si>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</si>
  <si>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</si>
  <si>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</si>
  <si>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</si>
  <si>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</si>
  <si>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</si>
  <si>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</si>
  <si>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</si>
  <si>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</si>
  <si>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</si>
  <si>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</si>
  <si>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</si>
  <si>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</si>
  <si>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</si>
  <si>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</si>
  <si>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</si>
  <si>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</si>
  <si>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</si>
  <si>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</si>
  <si>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</si>
  <si>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</si>
  <si>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</si>
  <si>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</si>
  <si>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</si>
  <si>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</si>
  <si>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</si>
  <si>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</si>
  <si>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</si>
  <si>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</si>
  <si>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</si>
  <si>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</si>
  <si>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</si>
  <si>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</si>
  <si>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</si>
  <si>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</si>
  <si>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</si>
  <si>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</si>
  <si>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</si>
  <si>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</si>
  <si>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</si>
  <si>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</si>
  <si>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</si>
  <si>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</si>
  <si>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</si>
  <si>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</si>
  <si>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</si>
  <si>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</si>
  <si>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</si>
  <si>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</si>
  <si>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</si>
  <si>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</si>
  <si>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</si>
  <si>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</si>
  <si>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</si>
  <si>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</si>
  <si>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</si>
  <si>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</si>
  <si>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</si>
  <si>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</si>
  <si>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</si>
  <si>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</si>
  <si>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</si>
  <si>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</si>
  <si>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</si>
  <si>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</si>
  <si>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</si>
  <si>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</si>
  <si>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</si>
  <si>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</si>
  <si>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</si>
  <si>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</si>
  <si>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</si>
  <si>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</si>
  <si>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</si>
  <si>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</si>
  <si>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</si>
  <si>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</si>
  <si>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</si>
  <si>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</si>
  <si>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</si>
  <si>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</si>
  <si>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</si>
  <si>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</si>
  <si>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</si>
  <si>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</si>
  <si>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</si>
  <si>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</si>
  <si>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</si>
  <si>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</si>
  <si>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</si>
  <si>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</si>
  <si>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</si>
  <si>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</si>
  <si>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</si>
  <si>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</si>
  <si>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</si>
  <si>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</si>
  <si>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</si>
  <si>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</si>
  <si>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</si>
  <si>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</si>
  <si>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</si>
  <si>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</si>
  <si>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</si>
  <si>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</si>
  <si>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</si>
  <si>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</si>
  <si>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</si>
  <si>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</si>
  <si>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</si>
  <si>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</si>
  <si>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</si>
  <si>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</si>
  <si>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</si>
  <si>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</si>
  <si>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</si>
  <si>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</si>
  <si>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</si>
  <si>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</si>
  <si>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</si>
  <si>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</si>
  <si>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</si>
  <si>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</si>
  <si>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</si>
  <si>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</si>
  <si>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</si>
  <si>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</si>
  <si>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</si>
  <si>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</si>
  <si>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</si>
  <si>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</si>
  <si>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</si>
  <si>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</si>
  <si>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</si>
  <si>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</si>
  <si>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</si>
  <si>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</si>
  <si>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</si>
  <si>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</si>
  <si>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</si>
  <si>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</si>
  <si>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</si>
  <si>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</si>
  <si>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</si>
  <si>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</si>
  <si>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</si>
  <si>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</si>
  <si>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</si>
  <si>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</si>
  <si>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</si>
  <si>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</si>
  <si>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</si>
  <si>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</si>
  <si>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</si>
  <si>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</si>
  <si>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</si>
  <si>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</si>
  <si>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</si>
  <si>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</si>
  <si>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</si>
  <si>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</si>
  <si>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</si>
  <si>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</si>
  <si>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</si>
  <si>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</si>
  <si>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</si>
  <si>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</si>
  <si>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</si>
  <si>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</si>
  <si>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</si>
  <si>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</si>
  <si>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</si>
  <si>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</si>
  <si>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</si>
  <si>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</si>
  <si>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</si>
  <si>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</si>
  <si>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</si>
  <si>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</si>
  <si>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</si>
  <si>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</si>
  <si>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</si>
  <si>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</si>
  <si>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</si>
  <si>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</si>
  <si>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</si>
  <si>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</si>
  <si>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</si>
  <si>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</si>
  <si>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</si>
  <si>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</si>
  <si>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</si>
  <si>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</si>
  <si>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</si>
  <si>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</si>
  <si>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</si>
  <si>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</si>
  <si>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</si>
  <si>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</si>
  <si>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</si>
  <si>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</si>
  <si>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</si>
  <si>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</si>
  <si>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</si>
  <si>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</si>
  <si>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</si>
  <si>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</si>
  <si>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</si>
  <si>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</si>
  <si>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</si>
  <si>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</si>
  <si>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</si>
  <si>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</si>
  <si>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</si>
  <si>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</si>
  <si>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</si>
  <si>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</si>
  <si>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</si>
  <si>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</si>
  <si>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</si>
  <si>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</si>
  <si>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</si>
  <si>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</si>
  <si>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</si>
  <si>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</si>
  <si>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</si>
  <si>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</si>
  <si>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</si>
  <si>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</si>
  <si>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</si>
  <si>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</si>
  <si>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</si>
  <si>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</si>
  <si>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</si>
  <si>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</si>
  <si>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</si>
  <si>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</si>
  <si>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</si>
  <si>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</si>
  <si>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</si>
  <si>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</si>
  <si>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</si>
  <si>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</si>
  <si>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</si>
  <si>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</si>
  <si>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</si>
  <si>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</si>
  <si>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</si>
  <si>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</si>
  <si>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</si>
  <si>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</si>
  <si>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</si>
  <si>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</si>
  <si>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</si>
  <si>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</si>
  <si>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</si>
  <si>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</si>
  <si>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</si>
  <si>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</si>
  <si>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</si>
  <si>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</si>
  <si>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</si>
  <si>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</si>
  <si>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</si>
  <si>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</si>
  <si>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</si>
  <si>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</si>
  <si>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</si>
  <si>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</si>
  <si>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</si>
  <si>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</si>
  <si>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</si>
  <si>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</si>
  <si>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</si>
  <si>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</si>
  <si>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</si>
  <si>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</si>
  <si>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</si>
  <si>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</si>
  <si>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</si>
  <si>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</si>
  <si>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</si>
  <si>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</si>
  <si>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</si>
  <si>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</si>
  <si>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</si>
  <si>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</si>
  <si>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</si>
  <si>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</si>
  <si>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</si>
  <si>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</si>
  <si>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</si>
  <si>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</si>
  <si>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</si>
  <si>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</si>
  <si>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</si>
  <si>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</si>
  <si>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</si>
  <si>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</si>
  <si>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</si>
  <si>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</si>
  <si>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</si>
  <si>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</si>
  <si>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</si>
  <si>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</si>
  <si>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</si>
  <si>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</si>
  <si>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</si>
  <si>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</si>
  <si>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</si>
  <si>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</si>
  <si>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</si>
  <si>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</si>
  <si>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</si>
  <si>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</si>
  <si>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</si>
  <si>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</si>
  <si>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</si>
  <si>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</si>
  <si>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</si>
  <si>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</si>
  <si>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</si>
  <si>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</si>
  <si>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</si>
  <si>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</si>
  <si>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</si>
  <si>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</si>
  <si>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</si>
  <si>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</si>
  <si>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</si>
  <si>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</si>
  <si>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</si>
  <si>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</si>
  <si>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</si>
  <si>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</si>
  <si>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</si>
  <si>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</si>
  <si>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</si>
  <si>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</si>
  <si>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</si>
  <si>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</si>
  <si>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</si>
  <si>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</si>
  <si>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</si>
  <si>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</si>
  <si>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</si>
  <si>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</si>
  <si>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</si>
  <si>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</si>
  <si>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</si>
  <si>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</si>
  <si>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</si>
  <si>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</si>
  <si>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</si>
  <si>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</si>
  <si>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</si>
  <si>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</si>
  <si>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</si>
  <si>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</si>
  <si>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</si>
  <si>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</si>
  <si>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</si>
  <si>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</si>
  <si>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</si>
  <si>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</si>
  <si>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</si>
  <si>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</si>
  <si>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</si>
  <si>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</si>
  <si>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</si>
  <si>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</si>
  <si>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</si>
  <si>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</si>
  <si>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</si>
  <si>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</si>
  <si>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</si>
  <si>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</si>
  <si>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</si>
  <si>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</si>
  <si>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</si>
  <si>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</si>
  <si>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</si>
  <si>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</si>
  <si>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</si>
  <si>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</si>
  <si>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</si>
  <si>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</si>
  <si>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</si>
  <si>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</si>
  <si>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</si>
  <si>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</si>
  <si>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</si>
  <si>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</si>
  <si>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</si>
  <si>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</si>
  <si>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</si>
  <si>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</si>
  <si>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</si>
  <si>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</si>
  <si>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</si>
  <si>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</si>
  <si>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</si>
  <si>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</si>
  <si>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</si>
  <si>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</si>
  <si>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</si>
  <si>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</si>
  <si>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</si>
  <si>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</si>
  <si>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</si>
  <si>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</si>
  <si>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</si>
  <si>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</si>
  <si>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</si>
  <si>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</si>
  <si>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</si>
  <si>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</si>
  <si>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</si>
  <si>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</si>
  <si>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</si>
  <si>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</si>
  <si>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</si>
  <si>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</si>
  <si>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</si>
  <si>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</si>
  <si>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</si>
  <si>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</si>
  <si>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</si>
  <si>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</si>
  <si>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</si>
  <si>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</si>
  <si>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</si>
  <si>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</si>
  <si>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</si>
  <si>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</si>
  <si>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</si>
  <si>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</si>
  <si>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</si>
  <si>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</si>
  <si>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</si>
  <si>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</si>
  <si>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</si>
  <si>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</si>
  <si>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</si>
  <si>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</si>
  <si>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</si>
  <si>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</si>
  <si>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</si>
  <si>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</si>
  <si>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</si>
  <si>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</si>
  <si>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</si>
  <si>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</si>
  <si>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</si>
  <si>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</si>
  <si>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</si>
  <si>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</si>
  <si>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</si>
  <si>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</si>
  <si>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</si>
  <si>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</si>
  <si>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</si>
  <si>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</si>
  <si>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</si>
  <si>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</si>
  <si>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</si>
  <si>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</si>
  <si>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</si>
  <si>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</si>
  <si>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</si>
  <si>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</si>
  <si>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</si>
  <si>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</si>
  <si>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</si>
  <si>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</si>
  <si>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</si>
  <si>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</si>
  <si>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</si>
  <si>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</si>
  <si>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</si>
  <si>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</si>
  <si>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</si>
  <si>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</si>
  <si>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</si>
  <si>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</si>
  <si>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</si>
  <si>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</si>
  <si>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</si>
  <si>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</si>
  <si>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</si>
  <si>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</si>
  <si>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</si>
  <si>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</si>
  <si>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</si>
  <si>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</si>
  <si>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</si>
  <si>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</si>
  <si>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</si>
  <si>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</si>
  <si>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</si>
  <si>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</si>
  <si>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</si>
  <si>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</si>
  <si>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</si>
  <si>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</si>
  <si>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</si>
  <si>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</si>
  <si>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</si>
  <si>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</si>
  <si>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</si>
  <si>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</si>
  <si>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</si>
  <si>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</si>
  <si>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</si>
  <si>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</si>
  <si>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</si>
  <si>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</si>
  <si>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</si>
  <si>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</si>
  <si>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</si>
  <si>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</si>
  <si>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</si>
  <si>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</si>
  <si>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</si>
  <si>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</si>
  <si>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</si>
  <si>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</si>
  <si>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</si>
  <si>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</si>
  <si>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</si>
  <si>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</si>
  <si>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</si>
  <si>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</si>
  <si>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</si>
  <si>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</si>
  <si>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</si>
  <si>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</si>
  <si>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</si>
  <si>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</si>
  <si>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</si>
  <si>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</si>
  <si>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</si>
  <si>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</si>
  <si>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</si>
  <si>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</si>
  <si>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</si>
  <si>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</si>
  <si>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</si>
  <si>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</si>
  <si>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</si>
  <si>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</si>
  <si>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</si>
  <si>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</si>
  <si>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</si>
  <si>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</si>
  <si>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</si>
  <si>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</si>
  <si>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</si>
  <si>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</si>
  <si>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</si>
  <si>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</si>
  <si>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</si>
  <si>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</si>
  <si>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</si>
  <si>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</si>
  <si>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</si>
  <si>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</si>
  <si>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</si>
  <si>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</si>
  <si>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</si>
  <si>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</si>
  <si>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</si>
  <si>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</si>
  <si>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</si>
  <si>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</si>
  <si>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</si>
  <si>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</si>
  <si>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</si>
  <si>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</si>
  <si>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</si>
  <si>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</si>
  <si>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</si>
  <si>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</si>
  <si>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</si>
  <si>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</si>
  <si>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</si>
  <si>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</si>
  <si>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</si>
  <si>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</si>
  <si>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</si>
  <si>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</si>
  <si>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</si>
  <si>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</si>
  <si>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</si>
  <si>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</si>
  <si>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</si>
  <si>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</si>
  <si>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</si>
  <si>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</si>
  <si>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</si>
  <si>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</si>
  <si>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</si>
  <si>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</si>
  <si>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</si>
  <si>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</si>
  <si>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</si>
  <si>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</si>
  <si>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</si>
  <si>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</si>
  <si>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</si>
  <si>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</si>
  <si>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</si>
  <si>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</si>
  <si>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</si>
  <si>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</si>
  <si>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</si>
  <si>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</si>
  <si>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</si>
  <si>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</si>
  <si>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</si>
  <si>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</si>
  <si>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</si>
  <si>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</si>
  <si>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</si>
  <si>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</si>
  <si>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</si>
  <si>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</si>
  <si>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</si>
  <si>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</si>
  <si>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</si>
  <si>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</si>
  <si>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</si>
  <si>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</si>
  <si>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</si>
  <si>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</si>
  <si>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</si>
  <si>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</si>
  <si>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</si>
  <si>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</si>
  <si>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</si>
  <si>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</si>
  <si>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</si>
  <si>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</si>
  <si>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</si>
  <si>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</si>
  <si>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</si>
  <si>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</si>
  <si>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</si>
  <si>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</si>
  <si>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</si>
  <si>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</si>
  <si>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</si>
  <si>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</si>
  <si>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</si>
  <si>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</si>
  <si>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</si>
  <si>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</si>
  <si>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</si>
  <si>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</si>
  <si>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</si>
  <si>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</si>
  <si>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</si>
  <si>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</si>
  <si>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</si>
  <si>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</si>
  <si>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</si>
  <si>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</si>
  <si>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</si>
  <si>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</si>
  <si>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</si>
  <si>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</si>
  <si>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</si>
  <si>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</si>
  <si>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</si>
  <si>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</si>
  <si>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</si>
  <si>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</si>
  <si>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</si>
  <si>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</si>
  <si>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</si>
  <si>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</si>
  <si>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</si>
  <si>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</si>
  <si>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</si>
  <si>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</si>
  <si>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</si>
  <si>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</si>
  <si>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</si>
  <si>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</si>
  <si>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</si>
  <si>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</si>
  <si>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</si>
  <si>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</si>
  <si>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</si>
  <si>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</si>
  <si>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</si>
  <si>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</si>
  <si>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</si>
  <si>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</si>
  <si>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</si>
  <si>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</si>
  <si>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</si>
  <si>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</si>
  <si>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</si>
  <si>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</si>
  <si>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</si>
  <si>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</si>
  <si>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</si>
  <si>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</si>
  <si>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</si>
  <si>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</si>
  <si>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</si>
  <si>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</si>
  <si>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</si>
  <si>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</si>
  <si>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</si>
  <si>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</si>
  <si>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</si>
  <si>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</si>
  <si>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</si>
  <si>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</si>
  <si>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</si>
  <si>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</si>
  <si>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</si>
  <si>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</si>
  <si>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</si>
  <si>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</si>
  <si>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</si>
  <si>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</si>
  <si>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</si>
  <si>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</si>
  <si>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</si>
  <si>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</si>
  <si>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</si>
  <si>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</si>
  <si>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</si>
  <si>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</si>
  <si>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</si>
  <si>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</si>
  <si>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</si>
  <si>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</si>
  <si>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</si>
  <si>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</si>
  <si>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</si>
  <si>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</si>
  <si>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</si>
  <si>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</si>
  <si>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</si>
  <si>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</si>
  <si>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</si>
  <si>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</si>
  <si>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</si>
  <si>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</si>
  <si>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</si>
  <si>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</si>
  <si>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</si>
  <si>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</si>
  <si>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</si>
  <si>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</si>
  <si>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</si>
  <si>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</si>
  <si>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</si>
  <si>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</si>
  <si>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</si>
  <si>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</si>
  <si>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</si>
  <si>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</si>
  <si>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</si>
  <si>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</si>
  <si>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</si>
  <si>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</si>
  <si>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</si>
  <si>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</si>
  <si>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</si>
  <si>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</si>
  <si>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</si>
  <si>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</si>
  <si>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</si>
  <si>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</si>
  <si>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</si>
  <si>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</si>
  <si>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</si>
  <si>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</si>
  <si>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</si>
  <si>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</si>
  <si>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</si>
  <si>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</si>
  <si>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</si>
  <si>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</si>
  <si>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</si>
  <si>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</si>
  <si>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</si>
  <si>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</si>
  <si>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</si>
  <si>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</si>
  <si>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</si>
  <si>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</si>
  <si>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</si>
  <si>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</si>
  <si>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</si>
  <si>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</si>
  <si>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</si>
  <si>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</si>
  <si>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</si>
  <si>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</si>
  <si>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</si>
  <si>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</si>
  <si>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</si>
  <si>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</si>
  <si>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</si>
  <si>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</si>
  <si>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</si>
  <si>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</si>
  <si>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</si>
  <si>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</si>
  <si>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</si>
  <si>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</si>
  <si>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</si>
  <si>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</si>
  <si>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</si>
  <si>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</si>
  <si>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</si>
  <si>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</si>
  <si>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</si>
  <si>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</si>
  <si>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</si>
  <si>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</si>
  <si>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</si>
  <si>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</si>
  <si>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</si>
  <si>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</si>
  <si>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</si>
  <si>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</si>
  <si>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</si>
  <si>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</si>
  <si>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</si>
  <si>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</si>
  <si>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</si>
  <si>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</si>
  <si>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</si>
  <si>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</si>
  <si>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</si>
  <si>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</si>
  <si>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</si>
  <si>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</si>
  <si>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</si>
  <si>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</si>
  <si>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</si>
  <si>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</si>
  <si>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</si>
  <si>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</si>
  <si>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</si>
  <si>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</si>
  <si>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</si>
  <si>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</si>
  <si>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</si>
  <si>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</si>
  <si>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</si>
  <si>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</si>
  <si>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</si>
  <si>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</si>
  <si>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</si>
  <si>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</si>
  <si>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</si>
  <si>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</si>
  <si>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</si>
  <si>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</si>
  <si>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</si>
  <si>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</si>
  <si>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</si>
  <si>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</si>
  <si>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</si>
  <si>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</si>
  <si>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</si>
  <si>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</si>
  <si>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</si>
  <si>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</si>
  <si>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</si>
  <si>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</si>
  <si>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</si>
  <si>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</si>
  <si>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</si>
  <si>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</si>
  <si>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</si>
  <si>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</si>
  <si>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</si>
  <si>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</si>
  <si>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</si>
  <si>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</si>
  <si>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</si>
  <si>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</si>
  <si>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</si>
  <si>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</si>
  <si>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</si>
  <si>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</si>
  <si>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</si>
  <si>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</si>
  <si>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</si>
  <si>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</si>
  <si>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</si>
  <si>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</si>
  <si>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</si>
  <si>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</si>
  <si>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</si>
  <si>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</si>
  <si>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</si>
  <si>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</si>
  <si>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</si>
  <si>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</si>
  <si>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</si>
  <si>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</si>
  <si>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</si>
  <si>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</si>
  <si>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</si>
  <si>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</si>
  <si>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</si>
  <si>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</si>
  <si>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</si>
  <si>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</si>
  <si>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</si>
  <si>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</si>
  <si>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</si>
  <si>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</si>
  <si>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</si>
  <si>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</si>
  <si>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</si>
  <si>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</si>
  <si>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</si>
  <si>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</si>
  <si>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</si>
  <si>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</si>
  <si>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</si>
  <si>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</si>
  <si>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</si>
  <si>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</si>
  <si>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</si>
  <si>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</si>
  <si>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</si>
  <si>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</si>
  <si>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</si>
  <si>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</si>
  <si>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</si>
  <si>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</si>
  <si>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</si>
  <si>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</si>
  <si>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</si>
  <si>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</si>
  <si>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</si>
  <si>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</si>
  <si>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</si>
  <si>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</si>
  <si>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</si>
  <si>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</si>
  <si>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</si>
  <si>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</si>
  <si>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</si>
  <si>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</si>
  <si>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</si>
  <si>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</si>
  <si>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</si>
  <si>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</si>
  <si>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</si>
  <si>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</si>
  <si>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</si>
  <si>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</si>
  <si>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</si>
  <si>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</si>
  <si>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</si>
  <si>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</si>
  <si>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</si>
  <si>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</si>
  <si>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</si>
  <si>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</si>
  <si>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</si>
  <si>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</si>
  <si>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</si>
  <si>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</si>
  <si>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</si>
  <si>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</si>
  <si>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</si>
  <si>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</si>
  <si>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</si>
  <si>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</si>
  <si>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</si>
  <si>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</si>
  <si>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</si>
  <si>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</si>
  <si>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</si>
  <si>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</si>
  <si>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</si>
  <si>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</si>
  <si>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</si>
  <si>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</si>
  <si>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</si>
  <si>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</si>
  <si>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</si>
  <si>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</si>
  <si>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</si>
  <si>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</si>
  <si>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</si>
  <si>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</si>
  <si>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</si>
  <si>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</si>
  <si>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</si>
  <si>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</si>
  <si>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</si>
  <si>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</si>
  <si>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</si>
  <si>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</si>
  <si>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</si>
  <si>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</si>
  <si>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</si>
  <si>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</si>
  <si>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</si>
  <si>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</si>
  <si>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</si>
  <si>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</si>
  <si>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</si>
  <si>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</si>
  <si>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</si>
  <si>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</si>
  <si>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</si>
  <si>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</si>
  <si>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</si>
  <si>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</si>
  <si>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</si>
  <si>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</si>
  <si>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</si>
  <si>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</si>
  <si>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</si>
  <si>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</si>
  <si>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</si>
  <si>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</si>
  <si>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</si>
  <si>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</si>
  <si>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</si>
  <si>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</si>
  <si>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</si>
  <si>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</si>
  <si>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</si>
  <si>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</si>
  <si>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</si>
  <si>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</si>
  <si>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</si>
  <si>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</si>
  <si>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</si>
  <si>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</si>
  <si>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</si>
  <si>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</si>
  <si>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</si>
  <si>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</si>
  <si>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</si>
  <si>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</si>
  <si>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</si>
  <si>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</si>
  <si>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</si>
  <si>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</si>
  <si>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</si>
  <si>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</si>
  <si>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</si>
  <si>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</si>
  <si>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</si>
  <si>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</si>
  <si>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</si>
  <si>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</si>
  <si>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</si>
  <si>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</si>
  <si>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</si>
  <si>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</si>
  <si>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</si>
  <si>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</si>
  <si>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</si>
  <si>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</si>
  <si>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</si>
  <si>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</si>
  <si>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</si>
  <si>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</si>
  <si>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</si>
  <si>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</si>
  <si>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</si>
  <si>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</si>
  <si>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</si>
  <si>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</si>
  <si>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</si>
  <si>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</si>
  <si>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</si>
  <si>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</si>
  <si>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</si>
  <si>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</si>
  <si>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</si>
  <si>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</si>
  <si>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</si>
  <si>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</si>
  <si>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</si>
  <si>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</si>
  <si>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</si>
  <si>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</si>
  <si>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</si>
  <si>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</si>
  <si>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</si>
  <si>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</si>
  <si>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</si>
  <si>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</si>
  <si>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</si>
  <si>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</si>
  <si>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</si>
  <si>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</si>
  <si>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</si>
  <si>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</si>
  <si>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</si>
  <si>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</si>
  <si>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</si>
  <si>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</si>
  <si>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</si>
  <si>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</si>
  <si>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</si>
  <si>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</si>
  <si>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</si>
  <si>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</si>
  <si>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</si>
  <si>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</si>
  <si>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</si>
  <si>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</si>
  <si>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</si>
  <si>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</si>
  <si>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</si>
  <si>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</si>
  <si>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</si>
  <si>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</si>
  <si>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</si>
  <si>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</si>
  <si>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</si>
  <si>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</si>
  <si>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</si>
  <si>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</si>
  <si>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</si>
  <si>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</si>
  <si>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</si>
  <si>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</si>
  <si>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</si>
  <si>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</si>
  <si>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</si>
  <si>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</si>
  <si>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</si>
  <si>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</si>
  <si>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</si>
  <si>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</si>
  <si>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</si>
  <si>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</si>
  <si>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</si>
  <si>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</si>
  <si>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</si>
  <si>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</si>
  <si>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</si>
  <si>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</si>
  <si>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</si>
  <si>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</si>
  <si>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</si>
  <si>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</si>
  <si>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</si>
  <si>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</si>
  <si>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</si>
  <si>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</si>
  <si>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</si>
  <si>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</si>
  <si>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</si>
  <si>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</si>
  <si>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</si>
  <si>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</si>
  <si>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</si>
  <si>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</si>
  <si>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</si>
  <si>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</si>
  <si>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</si>
  <si>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</si>
  <si>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</si>
  <si>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</si>
  <si>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</si>
  <si>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</si>
  <si>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</si>
  <si>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</si>
  <si>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</si>
  <si>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</si>
  <si>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</si>
  <si>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</si>
  <si>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</si>
  <si>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</si>
  <si>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</si>
  <si>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</si>
  <si>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</si>
  <si>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</si>
  <si>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</si>
  <si>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</si>
  <si>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</si>
  <si>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</si>
  <si>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</si>
  <si>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</si>
  <si>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</si>
  <si>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</si>
  <si>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</si>
  <si>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</si>
  <si>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</si>
  <si>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</si>
  <si>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</si>
  <si>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</si>
  <si>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</si>
  <si>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</si>
  <si>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</si>
  <si>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</si>
  <si>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</si>
  <si>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</si>
  <si>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</si>
  <si>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</si>
  <si>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</si>
  <si>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</si>
  <si>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</si>
  <si>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</si>
  <si>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</si>
  <si>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</si>
  <si>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</si>
  <si>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</si>
  <si>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</si>
  <si>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</si>
  <si>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</si>
  <si>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</si>
  <si>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</si>
  <si>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</si>
  <si>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</si>
  <si>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</si>
  <si>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</si>
  <si>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</si>
  <si>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</si>
  <si>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</si>
  <si>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</si>
  <si>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</si>
  <si>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</si>
  <si>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</si>
  <si>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</si>
  <si>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</si>
  <si>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</si>
  <si>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</si>
  <si>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</si>
  <si>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</si>
  <si>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</si>
  <si>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</si>
  <si>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</si>
  <si>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</si>
  <si>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</si>
  <si>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</si>
  <si>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</si>
  <si>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</si>
  <si>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</si>
  <si>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</si>
  <si>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</si>
  <si>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</si>
  <si>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</si>
  <si>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</si>
  <si>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</si>
  <si>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</si>
  <si>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</si>
  <si>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</si>
  <si>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</si>
  <si>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</si>
  <si>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</si>
  <si>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</si>
  <si>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</si>
  <si>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</si>
  <si>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</si>
  <si>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</si>
  <si>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</si>
  <si>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</si>
  <si>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</si>
  <si>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</si>
  <si>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</si>
  <si>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</si>
  <si>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</si>
  <si>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</si>
  <si>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</si>
  <si>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</si>
  <si>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</si>
  <si>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</si>
  <si>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</si>
  <si>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</si>
  <si>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</si>
  <si>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</si>
  <si>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</si>
  <si>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</si>
  <si>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</si>
  <si>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</si>
  <si>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</si>
  <si>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</si>
  <si>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</si>
  <si>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</si>
  <si>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</si>
  <si>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</si>
  <si>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</si>
  <si>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</si>
  <si>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</si>
  <si>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</si>
  <si>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</si>
  <si>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</si>
  <si>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</si>
  <si>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</si>
  <si>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</si>
  <si>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</si>
  <si>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</si>
  <si>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</si>
  <si>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</si>
  <si>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</si>
  <si>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</si>
  <si>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</si>
  <si>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</si>
  <si>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</si>
  <si>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</si>
  <si>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</si>
  <si>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</si>
  <si>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</si>
  <si>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</si>
  <si>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</si>
  <si>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</si>
  <si>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</si>
  <si>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</si>
  <si>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</si>
  <si>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</si>
  <si>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</si>
  <si>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</si>
  <si>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</si>
  <si>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</si>
  <si>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</si>
  <si>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</si>
  <si>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</si>
  <si>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</si>
  <si>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</si>
  <si>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</si>
  <si>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</si>
  <si>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</si>
  <si>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</si>
  <si>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</si>
  <si>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</si>
  <si>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</si>
  <si>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</si>
  <si>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</si>
  <si>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</si>
  <si>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</si>
  <si>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</si>
  <si>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</si>
  <si>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</si>
  <si>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</si>
  <si>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</si>
  <si>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</si>
  <si>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</si>
  <si>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</si>
  <si>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</si>
  <si>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</si>
  <si>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</si>
  <si>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</si>
  <si>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</si>
  <si>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</si>
  <si>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</si>
  <si>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</si>
  <si>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</si>
  <si>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</si>
  <si>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</si>
  <si>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</si>
  <si>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</si>
  <si>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</si>
  <si>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</si>
  <si>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</si>
  <si>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</si>
  <si>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</si>
  <si>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</si>
  <si>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</si>
  <si>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</si>
  <si>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</si>
  <si>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</si>
  <si>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</si>
  <si>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</si>
  <si>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</si>
  <si>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</si>
  <si>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</si>
  <si>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</si>
  <si>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</si>
  <si>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</si>
  <si>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</si>
  <si>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</si>
  <si>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</si>
  <si>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</si>
  <si>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</si>
  <si>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</si>
  <si>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</si>
  <si>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</si>
  <si>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</si>
  <si>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</si>
  <si>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</si>
  <si>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</si>
  <si>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</si>
  <si>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</si>
  <si>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</si>
  <si>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</si>
  <si>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</si>
  <si>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</si>
  <si>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</si>
  <si>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</si>
  <si>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</si>
  <si>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</si>
  <si>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</si>
  <si>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</si>
  <si>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</si>
  <si>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</si>
  <si>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</si>
  <si>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</si>
  <si>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</si>
  <si>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</si>
  <si>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</si>
  <si>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</si>
  <si>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</si>
  <si>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</si>
  <si>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</si>
  <si>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</si>
  <si>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</si>
  <si>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</si>
  <si>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</si>
  <si>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</si>
  <si>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</si>
  <si>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</si>
  <si>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</si>
  <si>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</si>
  <si>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</si>
  <si>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</si>
  <si>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</si>
  <si>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</si>
  <si>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</si>
  <si>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</si>
  <si>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</si>
  <si>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</si>
  <si>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</si>
  <si>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</si>
  <si>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</si>
  <si>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</si>
  <si>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</si>
  <si>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</si>
  <si>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</si>
  <si>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</si>
  <si>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</si>
  <si>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</si>
  <si>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</si>
  <si>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</si>
  <si>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</si>
  <si>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</si>
  <si>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</si>
  <si>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</si>
  <si>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</si>
  <si>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</si>
  <si>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</si>
  <si>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</si>
  <si>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</si>
  <si>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</si>
  <si>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</si>
  <si>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</si>
  <si>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</si>
  <si>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</si>
  <si>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</si>
  <si>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</si>
  <si>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</si>
  <si>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</si>
  <si>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</si>
  <si>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</si>
  <si>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</si>
  <si>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</si>
  <si>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</si>
  <si>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</si>
  <si>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</si>
  <si>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</si>
  <si>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</si>
  <si>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</si>
  <si>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</si>
  <si>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</si>
  <si>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</si>
  <si>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</si>
  <si>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</si>
  <si>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</si>
  <si>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</si>
  <si>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</si>
  <si>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</si>
  <si>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</si>
  <si>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</si>
  <si>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</si>
  <si>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</si>
  <si>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</si>
  <si>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</si>
  <si>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</si>
  <si>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</si>
  <si>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</si>
  <si>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</si>
  <si>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</si>
  <si>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</si>
  <si>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</si>
  <si>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</si>
  <si>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</si>
  <si>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</si>
  <si>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</si>
  <si>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</si>
  <si>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</si>
  <si>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</si>
  <si>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</si>
  <si>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</si>
  <si>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</si>
  <si>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</si>
  <si>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</si>
  <si>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</si>
  <si>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</si>
  <si>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</si>
  <si>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</si>
  <si>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</si>
  <si>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</si>
  <si>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</si>
  <si>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</si>
  <si>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</si>
  <si>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</si>
  <si>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</si>
  <si>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</si>
  <si>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</si>
  <si>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</si>
  <si>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</si>
  <si>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</si>
  <si>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</si>
  <si>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</si>
  <si>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</si>
  <si>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</si>
  <si>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</si>
  <si>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</si>
  <si>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</si>
  <si>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</si>
  <si>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</si>
  <si>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</si>
  <si>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</si>
  <si>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</si>
  <si>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</si>
  <si>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</si>
  <si>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</si>
  <si>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</si>
  <si>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</si>
  <si>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</si>
  <si>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</si>
  <si>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</si>
  <si>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</si>
  <si>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</si>
  <si>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</si>
  <si>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</si>
  <si>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</si>
  <si>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</si>
  <si>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</si>
  <si>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</si>
  <si>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</si>
  <si>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</si>
  <si>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</si>
  <si>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</si>
  <si>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</si>
  <si>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</si>
  <si>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</si>
  <si>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</si>
  <si>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</si>
  <si>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</si>
  <si>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</si>
  <si>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</si>
  <si>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</si>
  <si>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</si>
  <si>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</si>
  <si>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</si>
  <si>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</si>
  <si>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</si>
  <si>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</si>
  <si>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</si>
  <si>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</si>
  <si>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</si>
  <si>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</si>
  <si>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</si>
  <si>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</si>
  <si>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</si>
  <si>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</si>
  <si>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</si>
  <si>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</si>
  <si>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</si>
  <si>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</si>
  <si>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</si>
  <si>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</si>
  <si>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</si>
  <si>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</si>
  <si>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</si>
  <si>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</si>
  <si>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</si>
  <si>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</si>
  <si>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</si>
  <si>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</si>
  <si>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</si>
  <si>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</si>
  <si>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</si>
  <si>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</si>
  <si>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</si>
  <si>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</si>
  <si>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</si>
  <si>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</si>
  <si>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</si>
  <si>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</si>
  <si>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</si>
  <si>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</si>
  <si>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</si>
  <si>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</si>
  <si>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</si>
  <si>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</si>
  <si>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</si>
  <si>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</si>
  <si>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</si>
  <si>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</si>
  <si>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</si>
  <si>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</si>
  <si>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</si>
  <si>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</si>
  <si>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</si>
  <si>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</si>
  <si>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</si>
  <si>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</si>
  <si>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</si>
  <si>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</si>
  <si>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</si>
  <si>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</si>
  <si>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</si>
  <si>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</si>
  <si>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</si>
  <si>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</si>
  <si>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</si>
  <si>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</si>
  <si>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</si>
  <si>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</si>
  <si>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</si>
  <si>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</si>
  <si>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</si>
  <si>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</si>
  <si>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</si>
  <si>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</si>
  <si>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</si>
  <si>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</si>
  <si>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</si>
  <si>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</si>
  <si>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</si>
  <si>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</si>
  <si>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</si>
  <si>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</si>
  <si>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</si>
  <si>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</si>
  <si>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</si>
  <si>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</si>
  <si>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</si>
  <si>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</si>
  <si>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</si>
  <si>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</si>
  <si>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</si>
  <si>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</si>
  <si>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</si>
  <si>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</si>
  <si>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</si>
  <si>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</si>
  <si>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</si>
  <si>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</si>
  <si>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</si>
  <si>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</si>
  <si>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</si>
  <si>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</si>
  <si>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</si>
  <si>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</si>
  <si>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</si>
  <si>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</si>
  <si>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</si>
  <si>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</si>
  <si>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</si>
  <si>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</si>
  <si>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</si>
  <si>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</si>
  <si>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</si>
  <si>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</si>
  <si>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</si>
  <si>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</si>
  <si>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</si>
  <si>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</si>
  <si>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</si>
  <si>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</si>
  <si>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</si>
  <si>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</si>
  <si>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</si>
  <si>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</si>
  <si>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</si>
  <si>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</si>
  <si>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</si>
  <si>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</si>
  <si>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</si>
  <si>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</si>
  <si>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</si>
  <si>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</si>
  <si>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</si>
  <si>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</si>
  <si>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</si>
  <si>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</si>
  <si>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</si>
  <si>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</si>
  <si>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</si>
  <si>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</si>
  <si>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</si>
  <si>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</si>
  <si>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</si>
  <si>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</si>
  <si>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</si>
  <si>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</si>
  <si>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</si>
  <si>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</si>
  <si>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</si>
  <si>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</si>
  <si>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</si>
  <si>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</si>
  <si>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</si>
  <si>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</si>
  <si>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</si>
  <si>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</si>
  <si>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</si>
  <si>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</si>
  <si>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</si>
  <si>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</si>
  <si>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</si>
  <si>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</si>
  <si>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</si>
  <si>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</si>
  <si>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</si>
  <si>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</si>
  <si>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</si>
  <si>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</si>
  <si>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</si>
  <si>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</si>
  <si>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</si>
  <si>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</si>
  <si>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</si>
  <si>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</si>
  <si>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</si>
  <si>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</si>
  <si>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</si>
  <si>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</si>
  <si>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</si>
  <si>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</si>
  <si>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</si>
  <si>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</si>
  <si>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</si>
  <si>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</si>
  <si>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</si>
  <si>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</si>
  <si>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</si>
  <si>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</si>
  <si>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</si>
  <si>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</si>
  <si>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</si>
  <si>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</si>
  <si>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</si>
  <si>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</si>
  <si>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</si>
  <si>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</si>
  <si>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</si>
  <si>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</si>
  <si>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</si>
  <si>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</si>
  <si>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</si>
  <si>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</si>
  <si>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</si>
  <si>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</si>
  <si>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</si>
  <si>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</si>
  <si>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</si>
  <si>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</si>
  <si>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</si>
  <si>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</si>
  <si>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</si>
  <si>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</si>
  <si>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</si>
  <si>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</si>
  <si>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</si>
  <si>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</si>
  <si>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</si>
  <si>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</si>
  <si>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</si>
  <si>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</si>
  <si>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</si>
  <si>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</si>
  <si>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</si>
  <si>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</si>
  <si>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</si>
  <si>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</si>
  <si>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</si>
  <si>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</si>
  <si>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</si>
  <si>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</si>
  <si>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</si>
  <si>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</si>
  <si>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</si>
  <si>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</si>
  <si>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</si>
  <si>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</si>
  <si>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</si>
  <si>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</si>
  <si>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</si>
  <si>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</si>
  <si>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</si>
  <si>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</si>
  <si>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</si>
  <si>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</si>
  <si>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</si>
  <si>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</si>
  <si>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</si>
  <si>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</si>
  <si>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</si>
  <si>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</si>
  <si>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</si>
  <si>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</si>
  <si>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</si>
  <si>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</si>
  <si>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</si>
  <si>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</si>
  <si>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</si>
  <si>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</si>
  <si>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</si>
  <si>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</si>
  <si>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</si>
  <si>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</si>
  <si>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</si>
  <si>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</si>
  <si>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</si>
  <si>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</si>
  <si>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</si>
  <si>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</si>
  <si>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</si>
  <si>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</si>
  <si>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</si>
  <si>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</si>
  <si>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</si>
  <si>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</si>
  <si>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</si>
  <si>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</si>
  <si>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</si>
  <si>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</si>
  <si>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</si>
  <si>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</si>
  <si>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</si>
  <si>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</si>
  <si>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</si>
  <si>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</si>
  <si>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</si>
  <si>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</si>
  <si>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</si>
  <si>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</si>
  <si>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</si>
  <si>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</si>
  <si>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</si>
  <si>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</si>
  <si>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</si>
  <si>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</si>
  <si>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</si>
  <si>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</si>
  <si>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</si>
  <si>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</si>
  <si>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</si>
  <si>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</si>
  <si>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</si>
  <si>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</si>
  <si>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</si>
  <si>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</si>
  <si>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</si>
  <si>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</si>
  <si>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</si>
  <si>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</si>
  <si>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</si>
  <si>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</si>
  <si>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</si>
  <si>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</si>
  <si>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</si>
  <si>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</si>
  <si>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</si>
  <si>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</si>
  <si>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</si>
  <si>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</si>
  <si>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</si>
  <si>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</si>
  <si>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</si>
  <si>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</si>
  <si>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</si>
  <si>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</si>
  <si>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</si>
  <si>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</si>
  <si>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</si>
  <si>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</si>
  <si>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</si>
  <si>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</si>
  <si>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</si>
  <si>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</si>
  <si>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</si>
  <si>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</si>
  <si>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</si>
  <si>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</si>
  <si>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</si>
  <si>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</si>
  <si>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</si>
  <si>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</si>
  <si>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</si>
  <si>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</si>
  <si>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</si>
  <si>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</si>
  <si>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</si>
  <si>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</si>
  <si>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</si>
  <si>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</si>
  <si>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</si>
  <si>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</si>
  <si>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</si>
  <si>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</si>
  <si>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</si>
  <si>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</si>
  <si>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</si>
  <si>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</si>
  <si>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</si>
  <si>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</si>
  <si>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</si>
  <si>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</si>
  <si>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</si>
  <si>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</si>
  <si>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</si>
  <si>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</si>
  <si>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</si>
  <si>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</si>
  <si>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</si>
  <si>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</si>
  <si>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</si>
  <si>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</si>
  <si>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</si>
  <si>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</si>
  <si>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</si>
  <si>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</si>
  <si>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</si>
  <si>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</si>
  <si>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</si>
  <si>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</si>
  <si>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</si>
  <si>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</si>
  <si>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</si>
  <si>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</si>
  <si>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</si>
  <si>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</si>
  <si>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</si>
  <si>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</si>
  <si>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</si>
  <si>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</si>
  <si>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</si>
  <si>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</si>
  <si>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</si>
  <si>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</si>
  <si>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</si>
  <si>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</si>
  <si>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</si>
  <si>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</si>
  <si>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</si>
  <si>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</si>
  <si>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</si>
  <si>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</si>
  <si>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</si>
  <si>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</si>
  <si>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</si>
  <si>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</si>
  <si>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</si>
  <si>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</si>
  <si>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</si>
  <si>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</si>
  <si>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</si>
  <si>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</si>
  <si>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</si>
  <si>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</si>
  <si>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</si>
  <si>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</si>
  <si>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</si>
  <si>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</si>
  <si>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</si>
  <si>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</si>
  <si>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</si>
  <si>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</si>
  <si>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</si>
  <si>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</si>
  <si>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</si>
  <si>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</si>
  <si>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</si>
  <si>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</si>
  <si>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</si>
  <si>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</si>
  <si>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</si>
  <si>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</si>
  <si>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</si>
  <si>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</si>
  <si>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</si>
  <si>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</si>
  <si>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</si>
  <si>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</si>
  <si>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</si>
  <si>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</si>
  <si>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</si>
  <si>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</si>
  <si>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</si>
  <si>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</si>
  <si>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</si>
  <si>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</si>
  <si>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</si>
  <si>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</si>
  <si>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</si>
  <si>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</si>
  <si>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</si>
  <si>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</si>
  <si>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</si>
  <si>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</si>
  <si>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</si>
  <si>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</si>
  <si>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</si>
  <si>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</si>
  <si>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</si>
  <si>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</si>
  <si>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</si>
  <si>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</si>
  <si>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</si>
  <si>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</si>
  <si>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</si>
  <si>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</si>
  <si>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</si>
  <si>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</si>
  <si>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</si>
  <si>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</si>
  <si>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</si>
  <si>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</si>
  <si>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</si>
  <si>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</si>
  <si>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</si>
  <si>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</si>
  <si>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</si>
  <si>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</si>
  <si>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</si>
  <si>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</si>
  <si>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</si>
  <si>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</si>
  <si>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</si>
  <si>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</si>
  <si>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</si>
  <si>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</si>
  <si>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</si>
  <si>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</si>
  <si>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</si>
  <si>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</si>
  <si>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</si>
  <si>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</si>
  <si>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</si>
  <si>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</si>
  <si>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</si>
  <si>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</si>
  <si>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</si>
  <si>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</si>
  <si>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</si>
  <si>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</si>
  <si>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</si>
  <si>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</si>
  <si>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</si>
  <si>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</si>
  <si>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</si>
  <si>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</si>
  <si>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</si>
  <si>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</si>
  <si>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</si>
  <si>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</si>
  <si>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</si>
  <si>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</si>
  <si>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</si>
  <si>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</si>
  <si>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</si>
  <si>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</si>
  <si>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</si>
  <si>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</si>
  <si>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</si>
  <si>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</si>
  <si>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</si>
  <si>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</si>
  <si>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</si>
  <si>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</si>
  <si>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</si>
  <si>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</si>
  <si>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</si>
  <si>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</si>
  <si>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</si>
  <si>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</si>
  <si>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</si>
  <si>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</si>
  <si>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</si>
  <si>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</si>
  <si>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</si>
  <si>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</si>
  <si>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</si>
  <si>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</si>
  <si>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</si>
  <si>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</si>
  <si>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</si>
  <si>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</si>
  <si>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</si>
  <si>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</si>
  <si>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</si>
  <si>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</si>
  <si>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</si>
  <si>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</si>
  <si>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</si>
  <si>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</si>
  <si>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</si>
  <si>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</si>
  <si>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</si>
  <si>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</si>
  <si>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</si>
  <si>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</si>
  <si>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</si>
  <si>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</si>
  <si>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</si>
  <si>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</si>
  <si>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</si>
  <si>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</si>
  <si>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</si>
  <si>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</si>
  <si>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</si>
  <si>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</si>
  <si>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</si>
  <si>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</si>
  <si>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</si>
  <si>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</si>
  <si>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</si>
  <si>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</si>
  <si>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</si>
  <si>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</si>
  <si>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</si>
  <si>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</si>
  <si>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</si>
  <si>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</si>
  <si>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</si>
  <si>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</si>
  <si>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</si>
  <si>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</si>
  <si>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</si>
  <si>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</si>
  <si>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</si>
  <si>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</si>
  <si>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</si>
  <si>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</si>
  <si>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</si>
  <si>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</si>
  <si>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</si>
  <si>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</si>
  <si>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</si>
  <si>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</si>
  <si>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</si>
  <si>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</si>
  <si>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</si>
  <si>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</si>
  <si>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</si>
  <si>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</si>
  <si>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</si>
  <si>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</si>
  <si>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</si>
  <si>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</si>
  <si>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</si>
  <si>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</si>
  <si>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</si>
  <si>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</si>
  <si>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</si>
  <si>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</si>
  <si>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</si>
  <si>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</si>
  <si>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</si>
  <si>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</si>
  <si>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</si>
  <si>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</si>
  <si>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</si>
  <si>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</si>
  <si>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</si>
  <si>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</si>
  <si>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</si>
  <si>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</si>
  <si>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</si>
  <si>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</si>
  <si>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</si>
  <si>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</si>
  <si>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</si>
  <si>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</si>
  <si>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</si>
  <si>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</si>
  <si>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</si>
  <si>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</si>
  <si>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</si>
  <si>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</si>
  <si>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</si>
  <si>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</si>
  <si>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</si>
  <si>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</si>
  <si>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</si>
  <si>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</si>
  <si>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</si>
  <si>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</si>
  <si>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</si>
  <si>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</si>
  <si>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</si>
  <si>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</si>
  <si>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</si>
  <si>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</si>
  <si>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</si>
  <si>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</si>
  <si>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</si>
  <si>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</si>
  <si>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</si>
  <si>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</si>
  <si>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</si>
  <si>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</si>
  <si>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</si>
  <si>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</si>
  <si>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</si>
  <si>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</si>
  <si>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</si>
  <si>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</si>
  <si>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</si>
  <si>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</si>
  <si>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</si>
  <si>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</si>
  <si>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</si>
  <si>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</si>
  <si>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</si>
  <si>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</si>
  <si>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</si>
  <si>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</si>
  <si>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</si>
  <si>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</si>
  <si>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</si>
  <si>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</si>
  <si>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</si>
  <si>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</si>
  <si>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</si>
  <si>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</si>
  <si>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</si>
  <si>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</si>
  <si>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</si>
  <si>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</si>
  <si>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</si>
  <si>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</si>
  <si>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</si>
  <si>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</si>
  <si>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</si>
  <si>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</si>
  <si>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</si>
  <si>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</si>
  <si>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</si>
  <si>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</si>
  <si>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</si>
  <si>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</si>
  <si>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</si>
  <si>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</si>
  <si>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</si>
  <si>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</si>
  <si>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</si>
  <si>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</si>
  <si>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</si>
  <si>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</si>
  <si>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</si>
  <si>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</si>
  <si>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</si>
  <si>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</si>
  <si>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</si>
  <si>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</si>
  <si>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</si>
  <si>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</si>
  <si>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</si>
  <si>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</si>
  <si>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</si>
  <si>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</si>
  <si>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</si>
  <si>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</si>
  <si>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</si>
  <si>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</si>
  <si>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</si>
  <si>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</si>
  <si>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</si>
  <si>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</si>
  <si>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</si>
  <si>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</si>
  <si>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</si>
  <si>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</si>
  <si>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</si>
  <si>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</si>
  <si>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</si>
  <si>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</si>
  <si>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</si>
  <si>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</si>
  <si>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</si>
  <si>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</si>
  <si>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</si>
  <si>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</si>
  <si>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</si>
  <si>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</si>
  <si>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</si>
  <si>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</si>
  <si>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</si>
  <si>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</si>
  <si>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</si>
  <si>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</si>
  <si>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</si>
  <si>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</si>
  <si>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</si>
  <si>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</si>
  <si>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</si>
  <si>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</si>
  <si>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</si>
  <si>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</si>
  <si>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</si>
  <si>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</si>
  <si>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</si>
  <si>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</si>
  <si>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</si>
  <si>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</si>
  <si>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</si>
  <si>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</si>
  <si>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</si>
  <si>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</si>
  <si>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</si>
  <si>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</si>
  <si>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</si>
  <si>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</si>
  <si>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</si>
  <si>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</si>
  <si>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</si>
  <si>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</si>
  <si>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</si>
  <si>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</si>
  <si>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</si>
  <si>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</si>
  <si>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</si>
  <si>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</si>
  <si>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</si>
  <si>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</si>
  <si>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</si>
  <si>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</si>
  <si>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</si>
  <si>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</si>
  <si>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</si>
  <si>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</si>
  <si>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</si>
  <si>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</si>
  <si>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</si>
  <si>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</si>
  <si>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</si>
  <si>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</si>
  <si>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</si>
  <si>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</si>
  <si>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</si>
  <si>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</si>
  <si>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</si>
  <si>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</si>
  <si>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</si>
  <si>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</si>
  <si>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</si>
  <si>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</si>
  <si>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</si>
  <si>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</si>
  <si>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</si>
  <si>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</si>
  <si>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</si>
  <si>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</si>
  <si>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</si>
  <si>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</si>
  <si>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</si>
  <si>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</si>
  <si>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</si>
  <si>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</si>
  <si>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</si>
  <si>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</si>
  <si>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</si>
  <si>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</si>
  <si>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</si>
  <si>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</si>
  <si>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</si>
  <si>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</si>
  <si>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</si>
  <si>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</si>
  <si>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</si>
  <si>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</si>
  <si>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</si>
  <si>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</si>
  <si>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</si>
  <si>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</si>
  <si>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</si>
  <si>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</si>
  <si>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</si>
  <si>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</si>
  <si>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</si>
  <si>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</si>
  <si>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</si>
  <si>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</si>
  <si>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</si>
  <si>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</si>
  <si>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</si>
  <si>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</si>
  <si>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</si>
  <si>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</si>
  <si>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</si>
  <si>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</si>
  <si>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</si>
  <si>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</si>
  <si>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</si>
  <si>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</si>
  <si>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</si>
  <si>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</si>
  <si>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</si>
  <si>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</si>
  <si>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</si>
  <si>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</si>
  <si>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</si>
  <si>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</si>
  <si>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</si>
  <si>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</si>
  <si>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</si>
  <si>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</si>
  <si>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</si>
  <si>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</si>
  <si>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</si>
  <si>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</si>
  <si>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</si>
  <si>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</si>
  <si>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</si>
  <si>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</si>
  <si>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</si>
  <si>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</si>
  <si>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</si>
  <si>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</si>
  <si>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</si>
  <si>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</si>
  <si>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</si>
  <si>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</si>
  <si>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</si>
  <si>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</si>
  <si>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</si>
  <si>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</si>
  <si>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</si>
  <si>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</si>
  <si>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</si>
  <si>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</si>
  <si>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</si>
  <si>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</si>
  <si>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</si>
  <si>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</si>
  <si>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</si>
  <si>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</si>
  <si>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</si>
  <si>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</si>
  <si>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</si>
  <si>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</si>
  <si>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</si>
  <si>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</si>
  <si>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</si>
  <si>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</si>
  <si>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</si>
  <si>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</si>
  <si>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</si>
  <si>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</si>
  <si>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</si>
  <si>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</si>
  <si>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</si>
  <si>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</si>
  <si>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</si>
  <si>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</si>
  <si>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</si>
  <si>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</si>
  <si>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</si>
  <si>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</si>
  <si>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</si>
  <si>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</si>
  <si>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</si>
  <si>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</si>
  <si>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</si>
  <si>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</si>
  <si>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</si>
  <si>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</si>
  <si>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</si>
  <si>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</si>
  <si>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</si>
  <si>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</si>
  <si>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</si>
  <si>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</si>
  <si>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</si>
  <si>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</si>
  <si>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</si>
  <si>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</si>
  <si>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</si>
  <si>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</si>
  <si>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</si>
  <si>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</si>
  <si>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</si>
  <si>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</si>
  <si>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</si>
  <si>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</si>
  <si>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</si>
  <si>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</si>
  <si>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</si>
  <si>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</si>
  <si>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</si>
  <si>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</si>
  <si>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</si>
  <si>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</si>
  <si>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</si>
  <si>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</si>
  <si>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</si>
  <si>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</si>
  <si>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</si>
  <si>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</si>
  <si>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</si>
  <si>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</si>
  <si>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</si>
  <si>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</si>
  <si>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</si>
  <si>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</si>
  <si>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</si>
  <si>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</si>
  <si>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</si>
  <si>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</si>
  <si>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</si>
  <si>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</si>
  <si>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</si>
  <si>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</si>
  <si>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</si>
  <si>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</si>
  <si>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</si>
  <si>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</si>
  <si>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</si>
  <si>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</si>
  <si>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</si>
  <si>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</si>
  <si>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</si>
  <si>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</si>
  <si>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</si>
  <si>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</si>
  <si>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</si>
  <si>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</si>
  <si>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</si>
  <si>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</si>
  <si>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</si>
  <si>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</si>
  <si>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</si>
  <si>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</si>
  <si>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</si>
  <si>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</si>
  <si>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</si>
  <si>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</si>
  <si>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</si>
  <si>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</si>
  <si>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</si>
  <si>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</si>
  <si>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</si>
  <si>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</si>
  <si>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</si>
  <si>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</si>
  <si>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</si>
  <si>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</si>
  <si>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</si>
  <si>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</si>
  <si>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</si>
  <si>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</si>
  <si>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</si>
  <si>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</si>
  <si>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</si>
  <si>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</si>
  <si>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</si>
  <si>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</si>
  <si>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</si>
  <si>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</si>
  <si>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</si>
  <si>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</si>
  <si>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</si>
  <si>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</si>
  <si>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</si>
  <si>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</si>
  <si>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</si>
  <si>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</si>
  <si>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</si>
  <si>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</si>
  <si>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</si>
  <si>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</si>
  <si>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</si>
  <si>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</si>
  <si>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</si>
  <si>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</si>
  <si>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</si>
  <si>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</si>
  <si>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</si>
  <si>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</si>
  <si>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</si>
  <si>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</si>
  <si>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</si>
  <si>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</si>
  <si>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</si>
  <si>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</si>
  <si>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</si>
  <si>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</si>
  <si>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</si>
  <si>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</si>
  <si>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</si>
  <si>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</si>
  <si>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</si>
  <si>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</si>
  <si>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</si>
  <si>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</si>
  <si>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</si>
  <si>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</si>
  <si>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</si>
  <si>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</si>
  <si>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</si>
  <si>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</si>
  <si>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</si>
  <si>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</si>
  <si>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</si>
  <si>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</si>
  <si>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</si>
  <si>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</si>
  <si>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</si>
  <si>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</si>
  <si>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</si>
  <si>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</si>
  <si>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</si>
  <si>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</si>
  <si>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</si>
  <si>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</si>
  <si>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</si>
  <si>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</si>
  <si>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</si>
  <si>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</si>
  <si>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</si>
  <si>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</si>
  <si>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</si>
  <si>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</si>
  <si>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</si>
  <si>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</si>
  <si>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</si>
  <si>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</si>
  <si>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</si>
  <si>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</si>
  <si>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</si>
  <si>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</si>
  <si>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</si>
  <si>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</si>
  <si>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</si>
  <si>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</si>
  <si>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</si>
  <si>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</si>
  <si>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</si>
  <si>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</si>
  <si>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</si>
  <si>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</si>
  <si>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</si>
  <si>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</si>
  <si>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</si>
  <si>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</si>
  <si>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</si>
  <si>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</si>
  <si>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</si>
  <si>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</si>
  <si>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</si>
  <si>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</si>
  <si>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</si>
  <si>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</si>
  <si>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</si>
  <si>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</si>
  <si>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</si>
  <si>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</si>
  <si>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</si>
  <si>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</si>
  <si>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</si>
  <si>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</si>
  <si>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</si>
  <si>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</si>
  <si>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</si>
  <si>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</si>
  <si>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</si>
  <si>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</si>
  <si>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</si>
  <si>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</si>
  <si>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</si>
  <si>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</si>
  <si>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</si>
  <si>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</si>
  <si>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</si>
  <si>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</si>
  <si>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</si>
  <si>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</si>
  <si>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</si>
  <si>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</si>
  <si>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</si>
  <si>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</si>
  <si>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</si>
  <si>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</si>
  <si>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</si>
  <si>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</si>
  <si>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</si>
  <si>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</si>
  <si>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</si>
  <si>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</si>
  <si>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</si>
  <si>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</si>
  <si>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</si>
  <si>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</si>
  <si>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</si>
  <si>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</si>
  <si>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</si>
  <si>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</si>
  <si>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</si>
  <si>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</si>
  <si>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</si>
  <si>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</si>
  <si>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</si>
  <si>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</si>
  <si>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</si>
  <si>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</si>
  <si>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</si>
  <si>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</si>
  <si>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</si>
  <si>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</si>
  <si>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</si>
  <si>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</si>
  <si>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</si>
  <si>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</si>
  <si>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</si>
  <si>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</si>
  <si>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</si>
  <si>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</si>
  <si>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</si>
  <si>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</si>
  <si>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</si>
  <si>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</si>
  <si>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</si>
  <si>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</si>
  <si>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</si>
  <si>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</si>
  <si>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</si>
  <si>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</si>
  <si>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</si>
  <si>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</si>
  <si>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</si>
  <si>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</si>
  <si>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</si>
  <si>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</si>
  <si>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</si>
  <si>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</si>
  <si>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</si>
  <si>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</si>
  <si>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</si>
  <si>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</si>
  <si>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</si>
  <si>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</si>
  <si>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</si>
  <si>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</si>
  <si>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</si>
  <si>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</si>
  <si>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</si>
  <si>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</si>
  <si>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</si>
  <si>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</si>
  <si>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</si>
  <si>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</si>
  <si>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</si>
  <si>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</si>
  <si>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</si>
  <si>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</si>
  <si>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</si>
  <si>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</si>
  <si>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</si>
  <si>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</si>
  <si>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</si>
  <si>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</si>
  <si>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</si>
  <si>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</si>
  <si>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</si>
  <si>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</si>
  <si>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</si>
  <si>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</si>
  <si>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</si>
  <si>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</si>
  <si>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</si>
  <si>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</si>
  <si>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</si>
  <si>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</si>
  <si>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</si>
  <si>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</si>
  <si>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</si>
  <si>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</si>
  <si>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</si>
  <si>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</si>
  <si>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</si>
  <si>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</si>
  <si>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</si>
  <si>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</si>
  <si>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</si>
  <si>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</si>
  <si>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</si>
  <si>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</si>
  <si>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</si>
  <si>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</si>
  <si>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</si>
  <si>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</si>
  <si>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</si>
  <si>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</si>
  <si>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</si>
  <si>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</si>
  <si>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</si>
  <si>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</si>
  <si>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</si>
  <si>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</si>
  <si>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</si>
  <si>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</si>
  <si>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</si>
  <si>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</si>
  <si>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</si>
  <si>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</si>
  <si>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</si>
  <si>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</si>
  <si>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</si>
  <si>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</si>
  <si>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</si>
  <si>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</si>
  <si>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</si>
  <si>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</si>
  <si>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</si>
  <si>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</si>
  <si>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</si>
  <si>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</si>
  <si>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</si>
  <si>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</si>
  <si>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</si>
  <si>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</si>
  <si>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</si>
  <si>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</si>
  <si>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</si>
  <si>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</si>
  <si>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</si>
  <si>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</si>
  <si>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</si>
  <si>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</si>
  <si>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</si>
  <si>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</si>
  <si>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</si>
  <si>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</si>
  <si>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</si>
  <si>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</si>
  <si>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</si>
  <si>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</si>
  <si>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</si>
  <si>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</si>
  <si>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</si>
  <si>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</si>
  <si>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</si>
  <si>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</si>
  <si>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</si>
  <si>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</si>
  <si>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</si>
  <si>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</si>
  <si>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</si>
  <si>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</si>
  <si>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</si>
  <si>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</si>
  <si>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</si>
  <si>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</si>
  <si>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</si>
  <si>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</si>
  <si>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</si>
  <si>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</si>
  <si>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</si>
  <si>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</si>
  <si>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</si>
  <si>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</si>
  <si>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</si>
  <si>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</si>
  <si>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</si>
  <si>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</si>
  <si>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</si>
  <si>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</si>
  <si>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</si>
  <si>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</si>
  <si>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</si>
  <si>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</si>
  <si>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</si>
  <si>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</si>
  <si>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</si>
  <si>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</si>
  <si>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</si>
  <si>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</si>
  <si>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</si>
  <si>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</si>
  <si>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</si>
  <si>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</si>
  <si>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</si>
  <si>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</si>
  <si>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</si>
  <si>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</si>
  <si>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</si>
  <si>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</si>
  <si>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</si>
  <si>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</si>
  <si>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</si>
  <si>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</si>
  <si>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</si>
  <si>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</si>
  <si>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</si>
  <si>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</si>
  <si>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</si>
  <si>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</si>
  <si>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</si>
  <si>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</si>
  <si>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</si>
  <si>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</si>
  <si>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</si>
  <si>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</si>
  <si>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</si>
  <si>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</si>
  <si>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</si>
  <si>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</si>
  <si>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</si>
  <si>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</si>
  <si>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</si>
  <si>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</si>
  <si>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</si>
  <si>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</si>
  <si>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</si>
  <si>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</si>
  <si>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</si>
  <si>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</si>
  <si>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</si>
  <si>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</si>
  <si>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</si>
  <si>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</si>
  <si>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</si>
  <si>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</si>
  <si>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</si>
  <si>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</si>
  <si>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</si>
  <si>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</si>
  <si>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</si>
  <si>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</si>
  <si>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</si>
  <si>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</si>
  <si>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</si>
  <si>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</si>
  <si>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</si>
  <si>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</si>
  <si>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</si>
  <si>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</si>
  <si>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</si>
  <si>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</si>
  <si>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</si>
  <si>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</si>
  <si>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</si>
  <si>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</si>
  <si>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</si>
  <si>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</si>
  <si>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</si>
  <si>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</si>
  <si>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</si>
  <si>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</si>
  <si>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</si>
  <si>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</si>
  <si>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</si>
  <si>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</si>
  <si>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</si>
  <si>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</si>
  <si>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</si>
  <si>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</si>
  <si>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</si>
  <si>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</si>
  <si>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</si>
  <si>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</si>
  <si>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</si>
  <si>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</si>
  <si>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</si>
  <si>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</si>
  <si>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</si>
  <si>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</si>
  <si>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</si>
  <si>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</si>
  <si>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</si>
  <si>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</si>
  <si>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</si>
  <si>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</si>
  <si>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</si>
  <si>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</si>
  <si>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</si>
  <si>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</si>
  <si>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</si>
  <si>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</si>
  <si>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</si>
  <si>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</si>
  <si>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</si>
  <si>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</si>
  <si>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</si>
  <si>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</si>
  <si>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</si>
  <si>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</si>
  <si>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</si>
  <si>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</si>
  <si>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</si>
  <si>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</si>
  <si>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</si>
  <si>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</si>
  <si>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</si>
  <si>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</si>
  <si>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</si>
  <si>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</si>
  <si>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</si>
  <si>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</si>
  <si>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</si>
  <si>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</si>
  <si>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</si>
  <si>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</si>
  <si>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</si>
  <si>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</si>
  <si>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</si>
  <si>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</si>
  <si>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</si>
  <si>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</si>
  <si>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</si>
  <si>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</si>
  <si>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</si>
  <si>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</si>
  <si>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</si>
  <si>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</si>
  <si>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</si>
  <si>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</si>
  <si>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</si>
  <si>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</si>
  <si>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</si>
  <si>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</si>
  <si>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</si>
  <si>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</si>
  <si>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</si>
  <si>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</si>
  <si>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</si>
  <si>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</si>
  <si>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</si>
  <si>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</si>
  <si>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</si>
  <si>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</si>
  <si>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</si>
  <si>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</si>
  <si>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</si>
  <si>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</si>
  <si>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</si>
  <si>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</si>
  <si>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</si>
  <si>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</si>
  <si>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</si>
  <si>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</si>
  <si>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</si>
  <si>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</si>
  <si>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</si>
  <si>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</si>
  <si>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</si>
  <si>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</si>
  <si>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</si>
  <si>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</si>
  <si>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</si>
  <si>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</si>
  <si>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</si>
  <si>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</si>
  <si>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</si>
  <si>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</si>
  <si>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</si>
  <si>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</si>
  <si>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</si>
  <si>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</si>
  <si>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</si>
  <si>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</si>
  <si>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</si>
  <si>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</si>
  <si>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</si>
  <si>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</si>
  <si>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</si>
  <si>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</si>
  <si>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</si>
  <si>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</si>
  <si>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</si>
  <si>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</si>
  <si>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</si>
  <si>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</si>
  <si>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</si>
  <si>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</si>
  <si>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</si>
  <si>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</si>
  <si>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</si>
  <si>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</si>
  <si>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</si>
  <si>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</si>
  <si>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</si>
  <si>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</si>
  <si>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</si>
  <si>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</si>
  <si>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</si>
  <si>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</si>
  <si>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</si>
  <si>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</si>
  <si>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</si>
  <si>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</si>
  <si>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</si>
  <si>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</si>
  <si>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</si>
  <si>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</si>
  <si>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</si>
  <si>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</si>
  <si>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</si>
  <si>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</si>
  <si>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</si>
  <si>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</si>
  <si>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</si>
  <si>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</si>
  <si>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</si>
  <si>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</si>
  <si>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</si>
  <si>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</si>
  <si>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</si>
  <si>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</si>
  <si>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</si>
  <si>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</si>
  <si>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</si>
  <si>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</si>
  <si>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</si>
  <si>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</si>
  <si>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</si>
  <si>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</si>
  <si>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</si>
  <si>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</si>
  <si>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</si>
  <si>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</si>
  <si>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</si>
  <si>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</si>
  <si>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</si>
  <si>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</si>
  <si>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</si>
  <si>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</si>
  <si>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</si>
  <si>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</si>
  <si>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</si>
  <si>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</si>
  <si>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</si>
  <si>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</si>
  <si>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</si>
  <si>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</si>
  <si>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</si>
  <si>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</si>
  <si>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</si>
  <si>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</si>
  <si>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</si>
  <si>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</si>
  <si>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</si>
  <si>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</si>
  <si>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</si>
  <si>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</si>
  <si>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</si>
  <si>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</si>
  <si>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</si>
  <si>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</si>
  <si>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</si>
  <si>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</si>
  <si>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</si>
  <si>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</si>
  <si>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</si>
  <si>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</si>
  <si>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</si>
  <si>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</si>
  <si>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</si>
  <si>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</si>
  <si>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</si>
  <si>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</si>
  <si>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</si>
  <si>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</si>
  <si>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</si>
  <si>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</si>
  <si>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</si>
  <si>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</si>
  <si>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</si>
  <si>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</si>
  <si>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</si>
  <si>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</si>
  <si>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</si>
  <si>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</si>
  <si>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</si>
  <si>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</si>
  <si>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</si>
  <si>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</si>
  <si>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</si>
  <si>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</si>
  <si>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</si>
  <si>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</si>
  <si>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</si>
  <si>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</si>
  <si>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</si>
  <si>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</si>
  <si>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</si>
  <si>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</si>
  <si>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</si>
  <si>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</si>
  <si>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</si>
  <si>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</si>
  <si>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</si>
  <si>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</si>
  <si>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</si>
  <si>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</si>
  <si>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</si>
  <si>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</si>
  <si>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</si>
  <si>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</si>
  <si>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</si>
  <si>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</si>
  <si>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</si>
  <si>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</si>
  <si>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</si>
  <si>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</si>
  <si>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</si>
  <si>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</si>
  <si>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</si>
  <si>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</si>
  <si>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</si>
  <si>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</si>
  <si>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</si>
  <si>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</si>
  <si>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</si>
  <si>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</si>
  <si>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</si>
  <si>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</si>
  <si>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</si>
  <si>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</si>
  <si>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</si>
  <si>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</si>
  <si>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</si>
  <si>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</si>
  <si>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</si>
  <si>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</si>
  <si>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</si>
  <si>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</si>
  <si>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</si>
  <si>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</si>
  <si>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</si>
  <si>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</si>
  <si>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</si>
  <si>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</si>
  <si>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</si>
  <si>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</si>
  <si>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</si>
  <si>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</si>
  <si>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</si>
  <si>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</si>
  <si>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</si>
  <si>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</si>
  <si>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</si>
  <si>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</si>
  <si>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</si>
  <si>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</si>
  <si>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</si>
  <si>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</si>
  <si>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</si>
  <si>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</si>
  <si>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</si>
  <si>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</si>
  <si>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</si>
  <si>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</si>
  <si>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</si>
  <si>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</si>
  <si>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</si>
  <si>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</si>
  <si>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</si>
  <si>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</si>
  <si>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</si>
  <si>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</si>
  <si>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</si>
  <si>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</si>
  <si>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</si>
  <si>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</si>
  <si>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</si>
  <si>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</si>
  <si>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</si>
  <si>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</si>
  <si>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</si>
  <si>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</si>
  <si>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</si>
  <si>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</si>
  <si>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</si>
  <si>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</si>
  <si>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</si>
  <si>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</si>
  <si>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</si>
  <si>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</si>
  <si>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</si>
  <si>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</si>
  <si>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</si>
  <si>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</si>
  <si>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</si>
  <si>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</si>
  <si>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</si>
  <si>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</si>
  <si>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</si>
  <si>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</si>
  <si>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</si>
  <si>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</si>
  <si>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</si>
  <si>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</si>
  <si>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</si>
  <si>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</si>
  <si>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</si>
  <si>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</si>
  <si>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</si>
  <si>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</si>
  <si>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</si>
  <si>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</si>
  <si>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</si>
  <si>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</si>
  <si>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</si>
  <si>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</si>
  <si>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</si>
  <si>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</si>
  <si>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</si>
  <si>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</si>
  <si>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</si>
  <si>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</si>
  <si>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</si>
  <si>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</si>
  <si>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</si>
  <si>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</si>
  <si>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</si>
  <si>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</si>
  <si>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</si>
  <si>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</si>
  <si>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</si>
  <si>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</si>
  <si>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</si>
  <si>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</si>
  <si>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</si>
  <si>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</si>
  <si>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</si>
  <si>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</si>
  <si>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</si>
  <si>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</si>
  <si>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</si>
  <si>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</si>
  <si>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</si>
  <si>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</si>
  <si>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</si>
  <si>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</si>
  <si>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</si>
  <si>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</si>
  <si>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</si>
  <si>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</si>
  <si>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</si>
  <si>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</si>
  <si>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</si>
  <si>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</si>
  <si>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</si>
  <si>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</si>
  <si>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</si>
  <si>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</si>
  <si>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</si>
  <si>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</si>
  <si>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</si>
  <si>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</si>
  <si>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</si>
  <si>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</si>
  <si>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</si>
  <si>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</si>
  <si>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</si>
  <si>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</si>
  <si>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</si>
  <si>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</si>
  <si>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</si>
  <si>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</si>
  <si>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</si>
  <si>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</si>
  <si>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</si>
  <si>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</si>
  <si>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</si>
  <si>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</si>
  <si>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</si>
  <si>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</si>
  <si>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</si>
  <si>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</si>
  <si>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</si>
  <si>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</si>
  <si>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</si>
  <si>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</si>
  <si>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</si>
  <si>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</si>
  <si>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</si>
  <si>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</si>
  <si>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</si>
  <si>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</si>
  <si>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</si>
  <si>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</si>
  <si>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</si>
  <si>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</si>
  <si>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</si>
  <si>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</si>
  <si>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</si>
  <si>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</si>
  <si>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</si>
  <si>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</si>
  <si>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</si>
  <si>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</si>
  <si>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</si>
  <si>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</si>
  <si>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</si>
  <si>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</si>
  <si>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</si>
  <si>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</si>
  <si>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</si>
  <si>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</si>
  <si>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</si>
  <si>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</si>
  <si>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</si>
  <si>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</si>
  <si>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</si>
  <si>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</si>
  <si>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</si>
  <si>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</si>
  <si>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</si>
  <si>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</si>
  <si>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</si>
  <si>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</si>
  <si>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</si>
  <si>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</si>
  <si>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</si>
  <si>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</si>
  <si>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</si>
  <si>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</si>
  <si>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</si>
  <si>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</si>
  <si>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</si>
  <si>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</si>
  <si>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</si>
  <si>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</si>
  <si>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</si>
  <si>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</si>
  <si>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</si>
  <si>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</si>
  <si>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</si>
  <si>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</si>
  <si>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</si>
  <si>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</si>
  <si>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</si>
  <si>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</si>
  <si>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</si>
  <si>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</si>
  <si>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</si>
  <si>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</si>
  <si>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</si>
  <si>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</si>
  <si>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</si>
  <si>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</si>
  <si>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</si>
  <si>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</si>
  <si>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</si>
  <si>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</si>
  <si>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</si>
  <si>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</si>
  <si>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</si>
  <si>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</si>
  <si>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</si>
  <si>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</si>
  <si>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</si>
  <si>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</si>
  <si>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</si>
  <si>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</si>
  <si>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</si>
  <si>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</si>
  <si>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</si>
  <si>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</si>
  <si>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</si>
  <si>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</si>
  <si>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</si>
  <si>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</si>
  <si>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</si>
  <si>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</si>
  <si>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</si>
  <si>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</si>
  <si>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</si>
  <si>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</si>
  <si>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</si>
  <si>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</si>
  <si>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</si>
  <si>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</si>
  <si>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</si>
  <si>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</si>
  <si>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</si>
  <si>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</si>
  <si>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</si>
  <si>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</si>
  <si>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</si>
  <si>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</si>
  <si>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</si>
  <si>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</si>
  <si>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</si>
  <si>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</si>
  <si>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</si>
  <si>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</si>
  <si>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</si>
  <si>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</si>
  <si>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</si>
  <si>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</si>
  <si>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</si>
  <si>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</si>
  <si>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</si>
  <si>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</si>
  <si>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</si>
  <si>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</si>
  <si>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</si>
  <si>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</si>
  <si>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</si>
  <si>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</si>
  <si>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</si>
  <si>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</si>
  <si>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</si>
  <si>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</si>
  <si>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</si>
  <si>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</si>
  <si>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</si>
  <si>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</si>
  <si>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</si>
  <si>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</si>
  <si>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</si>
  <si>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</si>
  <si>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</si>
  <si>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</si>
  <si>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</si>
  <si>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</si>
  <si>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</si>
  <si>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</si>
  <si>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</si>
  <si>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</si>
  <si>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</si>
  <si>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</si>
  <si>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</si>
  <si>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</si>
  <si>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</si>
  <si>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</si>
  <si>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</si>
  <si>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</si>
  <si>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</si>
  <si>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</si>
  <si>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</si>
  <si>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</si>
  <si>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</si>
  <si>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</si>
  <si>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</si>
  <si>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</si>
  <si>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</si>
  <si>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</si>
  <si>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</si>
  <si>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</si>
  <si>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</si>
  <si>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</si>
  <si>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</si>
  <si>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</si>
  <si>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</si>
  <si>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</si>
  <si>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</si>
  <si>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</si>
  <si>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</si>
  <si>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</si>
  <si>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</si>
  <si>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</si>
  <si>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</si>
  <si>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</si>
  <si>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</si>
  <si>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</si>
  <si>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</si>
  <si>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</si>
  <si>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</si>
  <si>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</si>
  <si>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</si>
  <si>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</si>
  <si>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</si>
  <si>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</si>
  <si>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</si>
  <si>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</si>
  <si>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</si>
  <si>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</si>
  <si>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</si>
  <si>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</si>
  <si>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</si>
  <si>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</si>
  <si>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</si>
  <si>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</si>
  <si>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</si>
  <si>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</si>
  <si>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</si>
  <si>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</si>
  <si>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</si>
  <si>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</si>
  <si>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</si>
  <si>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</si>
  <si>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</si>
  <si>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</si>
  <si>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</si>
  <si>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</si>
  <si>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</si>
  <si>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</si>
  <si>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</si>
  <si>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</si>
  <si>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</si>
  <si>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</si>
  <si>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</si>
  <si>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</si>
  <si>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</si>
  <si>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</si>
  <si>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</si>
  <si>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</si>
  <si>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</si>
  <si>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</si>
  <si>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</si>
  <si>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</si>
  <si>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</si>
  <si>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</si>
  <si>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</si>
  <si>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</si>
  <si>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</si>
  <si>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</si>
  <si>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</si>
  <si>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</si>
  <si>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</si>
  <si>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</si>
  <si>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</si>
  <si>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</si>
  <si>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</si>
  <si>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</si>
  <si>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</si>
  <si>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</si>
  <si>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</si>
  <si>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</si>
  <si>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</si>
  <si>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</si>
  <si>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</si>
  <si>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</si>
  <si>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</si>
  <si>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</si>
  <si>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</si>
  <si>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</si>
  <si>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</si>
  <si>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</si>
  <si>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</si>
  <si>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</si>
  <si>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</si>
  <si>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</si>
  <si>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</si>
  <si>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</si>
  <si>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</si>
  <si>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</si>
  <si>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</si>
  <si>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</si>
  <si>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</si>
  <si>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</si>
  <si>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</si>
  <si>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</si>
  <si>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</si>
  <si>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</si>
  <si>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</si>
  <si>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</si>
  <si>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</si>
  <si>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</si>
  <si>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</si>
  <si>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</si>
  <si>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</si>
  <si>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</si>
  <si>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</si>
  <si>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</si>
  <si>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</si>
  <si>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</si>
  <si>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</si>
  <si>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</si>
  <si>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</si>
  <si>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</si>
  <si>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</si>
  <si>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</si>
  <si>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</si>
  <si>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</si>
  <si>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</si>
  <si>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</si>
  <si>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</si>
  <si>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</si>
  <si>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</si>
  <si>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</si>
  <si>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</si>
  <si>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</si>
  <si>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</si>
  <si>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</si>
  <si>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</si>
  <si>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</si>
  <si>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</si>
  <si>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</si>
  <si>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</si>
  <si>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</si>
  <si>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</si>
  <si>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</si>
  <si>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</si>
  <si>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</si>
  <si>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</si>
  <si>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</si>
  <si>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</si>
  <si>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</si>
  <si>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</si>
  <si>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</si>
  <si>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</si>
  <si>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</si>
  <si>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</si>
  <si>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</si>
  <si>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</si>
  <si>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</si>
  <si>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</si>
  <si>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</si>
  <si>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</si>
  <si>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</si>
  <si>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</si>
  <si>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</si>
  <si>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</si>
  <si>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</si>
  <si>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</si>
  <si>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</si>
  <si>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</si>
  <si>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</si>
  <si>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</si>
  <si>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</si>
  <si>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</si>
  <si>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</si>
  <si>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</si>
  <si>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</si>
  <si>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</si>
  <si>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</si>
  <si>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</si>
  <si>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</si>
  <si>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</si>
  <si>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</si>
  <si>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</si>
  <si>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</si>
  <si>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</si>
  <si>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</si>
  <si>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</si>
  <si>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</si>
  <si>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</si>
  <si>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</si>
  <si>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</si>
  <si>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</si>
  <si>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</si>
  <si>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</si>
  <si>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</si>
  <si>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</si>
  <si>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</si>
  <si>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</si>
  <si>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</si>
  <si>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</si>
  <si>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</si>
  <si>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</si>
  <si>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</si>
  <si>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</si>
  <si>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</si>
  <si>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</si>
  <si>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</si>
  <si>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</si>
  <si>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</si>
  <si>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</si>
  <si>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</si>
  <si>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</si>
  <si>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</si>
  <si>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</si>
  <si>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</si>
  <si>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</si>
  <si>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</si>
  <si>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</si>
  <si>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</si>
  <si>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</si>
  <si>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</si>
  <si>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</si>
  <si>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</si>
  <si>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</si>
  <si>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</si>
  <si>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</si>
  <si>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</si>
  <si>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</si>
  <si>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</si>
  <si>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</si>
  <si>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</si>
  <si>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</si>
  <si>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</si>
  <si>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</si>
  <si>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</si>
  <si>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</si>
  <si>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</si>
  <si>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</si>
  <si>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</si>
  <si>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</si>
  <si>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</si>
  <si>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</si>
  <si>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</si>
  <si>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</si>
  <si>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</si>
  <si>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</si>
  <si>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</si>
  <si>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</si>
  <si>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</si>
  <si>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</si>
  <si>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</si>
  <si>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</si>
  <si>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</si>
  <si>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</si>
  <si>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</si>
  <si>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</si>
  <si>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</si>
  <si>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</si>
  <si>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</si>
  <si>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</si>
  <si>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</si>
  <si>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</si>
  <si>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</si>
  <si>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</si>
  <si>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</si>
  <si>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</si>
  <si>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</si>
  <si>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</si>
  <si>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</si>
  <si>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</si>
  <si>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</si>
  <si>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</si>
  <si>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</si>
  <si>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</si>
  <si>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</si>
  <si>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</si>
  <si>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</si>
  <si>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</si>
  <si>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</si>
  <si>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</si>
  <si>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</si>
  <si>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</si>
  <si>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</si>
  <si>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</si>
  <si>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</si>
  <si>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</si>
  <si>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</si>
  <si>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</si>
  <si>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</si>
  <si>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</si>
  <si>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</si>
  <si>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</si>
  <si>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</si>
  <si>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</si>
  <si>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</si>
  <si>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</si>
  <si>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</si>
  <si>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</si>
  <si>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</si>
  <si>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</si>
  <si>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</si>
  <si>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</si>
  <si>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</si>
  <si>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</si>
  <si>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</si>
  <si>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</si>
  <si>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</si>
  <si>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</si>
  <si>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</si>
  <si>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</si>
  <si>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</si>
  <si>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</si>
  <si>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</si>
  <si>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</si>
  <si>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</si>
  <si>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</si>
  <si>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</si>
  <si>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</si>
  <si>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</si>
  <si>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</si>
  <si>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</si>
  <si>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</si>
  <si>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</si>
  <si>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</si>
  <si>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</si>
  <si>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</si>
  <si>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</si>
  <si>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</si>
  <si>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</si>
  <si>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</si>
  <si>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</si>
  <si>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</si>
  <si>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</si>
  <si>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</si>
  <si>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</si>
  <si>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</si>
  <si>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</si>
  <si>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</si>
  <si>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</si>
  <si>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</si>
  <si>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</si>
  <si>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</si>
  <si>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</si>
  <si>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</si>
  <si>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</si>
  <si>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</si>
  <si>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</si>
  <si>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</si>
  <si>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</si>
  <si>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</si>
  <si>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</si>
  <si>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</si>
  <si>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</si>
  <si>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</si>
  <si>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</si>
  <si>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</si>
  <si>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</si>
  <si>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</si>
  <si>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</si>
  <si>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</si>
  <si>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</si>
  <si>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</si>
  <si>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</si>
  <si>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</si>
  <si>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</si>
  <si>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</si>
  <si>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</si>
  <si>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</si>
  <si>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</si>
  <si>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</si>
  <si>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</si>
  <si>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</si>
  <si>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</si>
  <si>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</si>
  <si>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</si>
  <si>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</si>
  <si>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</si>
  <si>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</si>
  <si>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</si>
  <si>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</si>
  <si>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</si>
  <si>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</si>
  <si>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</si>
  <si>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</si>
  <si>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</si>
  <si>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</si>
  <si>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</si>
  <si>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</si>
  <si>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</si>
  <si>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</si>
  <si>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</si>
  <si>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</si>
  <si>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</si>
  <si>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</si>
  <si>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</si>
  <si>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</si>
  <si>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</si>
  <si>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</si>
  <si>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</si>
  <si>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</si>
  <si>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</si>
  <si>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</si>
  <si>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</si>
  <si>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</si>
  <si>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</si>
  <si>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</si>
  <si>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</si>
  <si>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</si>
  <si>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</si>
  <si>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</si>
  <si>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</si>
  <si>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</si>
  <si>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</si>
  <si>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</si>
  <si>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</si>
  <si>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</si>
  <si>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</si>
  <si>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</si>
  <si>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</si>
  <si>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</si>
  <si>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</si>
  <si>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</si>
  <si>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</si>
  <si>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</si>
  <si>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</si>
  <si>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</si>
  <si>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</si>
  <si>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</si>
  <si>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</si>
  <si>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</si>
  <si>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</si>
  <si>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</si>
  <si>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</si>
  <si>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</si>
  <si>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</si>
  <si>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</si>
  <si>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</si>
  <si>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</si>
  <si>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</si>
  <si>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</si>
  <si>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</si>
  <si>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</si>
  <si>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</si>
  <si>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</si>
  <si>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</si>
  <si>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</si>
  <si>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</si>
  <si>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</si>
  <si>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</si>
  <si>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</si>
  <si>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</si>
  <si>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</si>
  <si>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</si>
  <si>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</si>
  <si>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</si>
  <si>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</si>
  <si>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</si>
  <si>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</si>
  <si>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</si>
  <si>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</si>
  <si>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</si>
  <si>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</si>
  <si>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</si>
  <si>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</si>
  <si>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</si>
  <si>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</si>
  <si>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</si>
  <si>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</si>
  <si>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</si>
  <si>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</si>
  <si>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</si>
  <si>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</si>
  <si>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</si>
  <si>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</si>
  <si>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</si>
  <si>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</si>
  <si>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</si>
  <si>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</si>
  <si>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</si>
  <si>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</si>
  <si>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</si>
  <si>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</si>
  <si>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</si>
  <si>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</si>
  <si>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</si>
  <si>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</si>
  <si>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</si>
  <si>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</si>
  <si>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</si>
  <si>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</si>
  <si>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</si>
  <si>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</si>
  <si>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</si>
  <si>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</si>
  <si>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</si>
  <si>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</si>
  <si>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</si>
  <si>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</si>
  <si>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</si>
  <si>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</si>
  <si>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</si>
  <si>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</si>
  <si>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</si>
  <si>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</si>
  <si>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</si>
  <si>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</si>
  <si>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</si>
  <si>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</si>
  <si>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</si>
  <si>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</si>
  <si>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</si>
  <si>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</si>
  <si>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</si>
  <si>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</si>
  <si>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</si>
  <si>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</si>
  <si>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</si>
  <si>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</si>
  <si>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</si>
  <si>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</si>
  <si>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</si>
  <si>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</si>
  <si>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</si>
  <si>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</si>
  <si>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</si>
  <si>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</si>
  <si>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</si>
  <si>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</si>
  <si>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</si>
  <si>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</si>
  <si>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</si>
  <si>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</si>
  <si>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</si>
  <si>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</si>
  <si>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</si>
  <si>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</si>
  <si>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</si>
  <si>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</si>
  <si>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</si>
  <si>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</si>
  <si>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</si>
  <si>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</si>
  <si>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</si>
  <si>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</si>
  <si>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</si>
  <si>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</si>
  <si>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</si>
  <si>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</si>
  <si>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</si>
  <si>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</si>
  <si>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</si>
  <si>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</si>
  <si>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</si>
  <si>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</si>
  <si>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</si>
  <si>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</si>
  <si>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</si>
  <si>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</si>
  <si>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</si>
  <si>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</si>
  <si>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</si>
  <si>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</si>
  <si>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</si>
  <si>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</si>
  <si>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</si>
  <si>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</si>
  <si>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</si>
  <si>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</si>
  <si>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</si>
  <si>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</si>
  <si>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</si>
  <si>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</si>
  <si>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</si>
  <si>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</si>
  <si>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</si>
  <si>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</si>
  <si>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</si>
  <si>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</si>
  <si>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</si>
  <si>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</si>
  <si>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</si>
  <si>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</si>
  <si>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</si>
  <si>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</si>
  <si>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</si>
  <si>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</si>
  <si>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</si>
  <si>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</si>
  <si>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</si>
  <si>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</si>
  <si>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</si>
  <si>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</si>
  <si>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</si>
  <si>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</si>
  <si>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</si>
  <si>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</si>
  <si>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</si>
  <si>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</si>
  <si>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</si>
  <si>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</si>
  <si>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</si>
  <si>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</si>
  <si>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</si>
  <si>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</si>
  <si>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</si>
  <si>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</si>
  <si>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</si>
  <si>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</si>
  <si>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</si>
  <si>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</si>
  <si>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</si>
  <si>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</si>
  <si>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</si>
  <si>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</si>
  <si>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</si>
  <si>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</si>
  <si>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</si>
  <si>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</si>
  <si>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</si>
  <si>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</si>
  <si>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</si>
  <si>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</si>
  <si>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</si>
  <si>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</si>
  <si>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</si>
  <si>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</si>
  <si>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</si>
  <si>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</si>
  <si>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</si>
  <si>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</si>
  <si>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</si>
  <si>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</si>
  <si>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</si>
  <si>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</si>
  <si>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</si>
  <si>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</si>
  <si>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</si>
  <si>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</si>
  <si>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</si>
  <si>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</si>
  <si>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</si>
  <si>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</si>
  <si>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</si>
  <si>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</si>
  <si>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</si>
  <si>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</si>
  <si>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</si>
  <si>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</si>
  <si>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</si>
  <si>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</si>
  <si>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</si>
  <si>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</si>
  <si>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</si>
  <si>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</si>
  <si>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</si>
  <si>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</si>
  <si>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</si>
  <si>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</si>
  <si>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</si>
  <si>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</si>
  <si>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</si>
  <si>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</si>
  <si>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</si>
  <si>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</si>
  <si>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</si>
  <si>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</si>
  <si>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</si>
  <si>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</si>
  <si>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</si>
  <si>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</si>
  <si>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</si>
  <si>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</si>
  <si>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</si>
  <si>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</si>
  <si>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</si>
  <si>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</si>
  <si>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</si>
  <si>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</si>
  <si>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</si>
  <si>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</si>
  <si>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</si>
  <si>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</si>
  <si>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</si>
  <si>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</si>
  <si>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</si>
  <si>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</si>
  <si>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</si>
  <si>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</si>
  <si>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</si>
  <si>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</si>
  <si>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</si>
  <si>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</si>
  <si>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</si>
  <si>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</si>
  <si>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</si>
  <si>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</si>
  <si>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</si>
  <si>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</si>
  <si>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</si>
  <si>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</si>
  <si>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</si>
  <si>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</si>
  <si>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</si>
  <si>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</si>
  <si>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</si>
  <si>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</si>
  <si>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</si>
  <si>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</si>
  <si>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</si>
  <si>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</si>
  <si>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</si>
  <si>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</si>
  <si>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</si>
  <si>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</si>
  <si>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</si>
  <si>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</si>
  <si>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</si>
  <si>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</si>
  <si>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</si>
  <si>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</si>
  <si>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</si>
  <si>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</si>
  <si>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</si>
  <si>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</si>
  <si>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</si>
  <si>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</si>
  <si>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</si>
  <si>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</si>
  <si>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</si>
  <si>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</si>
  <si>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</si>
  <si>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</si>
  <si>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</si>
  <si>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</si>
  <si>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</si>
  <si>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</si>
  <si>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</si>
  <si>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</si>
  <si>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</si>
  <si>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</si>
  <si>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</si>
  <si>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</si>
  <si>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</si>
  <si>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</si>
  <si>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</si>
  <si>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</si>
  <si>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</si>
  <si>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</si>
  <si>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</si>
  <si>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</si>
  <si>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</si>
  <si>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</si>
  <si>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</si>
  <si>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</si>
  <si>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</si>
  <si>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</si>
  <si>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</si>
  <si>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</si>
  <si>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</si>
  <si>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</si>
  <si>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</si>
  <si>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</si>
  <si>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</si>
  <si>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</si>
  <si>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</si>
  <si>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</si>
  <si>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</si>
  <si>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</si>
  <si>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</si>
  <si>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</si>
  <si>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</si>
  <si>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</si>
  <si>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</si>
  <si>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</si>
  <si>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</si>
  <si>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</si>
  <si>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</si>
  <si>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</si>
  <si>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</si>
  <si>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</si>
  <si>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</si>
  <si>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</si>
  <si>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</si>
  <si>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</si>
  <si>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</si>
  <si>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</si>
  <si>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</si>
  <si>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</si>
  <si>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</si>
  <si>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</si>
  <si>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</si>
  <si>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</si>
  <si>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</si>
  <si>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</si>
  <si>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</si>
  <si>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</si>
  <si>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</si>
  <si>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</si>
  <si>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</si>
  <si>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</si>
  <si>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</si>
  <si>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</si>
  <si>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</si>
  <si>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</si>
  <si>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</si>
  <si>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</si>
  <si>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</si>
  <si>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</si>
  <si>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</si>
  <si>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</si>
  <si>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</si>
  <si>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</si>
  <si>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</si>
  <si>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</si>
  <si>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</si>
  <si>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</si>
  <si>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</si>
  <si>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</si>
  <si>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</si>
  <si>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</si>
  <si>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</si>
  <si>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</si>
  <si>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</si>
  <si>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</si>
  <si>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</si>
  <si>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</si>
  <si>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</si>
  <si>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</si>
  <si>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</si>
  <si>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</si>
  <si>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</si>
  <si>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</si>
  <si>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</si>
  <si>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</si>
  <si>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</si>
  <si>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</si>
  <si>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</si>
  <si>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</si>
  <si>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</si>
  <si>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</si>
  <si>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</si>
  <si>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</si>
  <si>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</si>
  <si>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</si>
  <si>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</si>
  <si>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</si>
  <si>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</si>
  <si>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</si>
  <si>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</si>
  <si>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</si>
  <si>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</si>
  <si>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</si>
  <si>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</si>
  <si>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</si>
  <si>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</si>
  <si>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</si>
  <si>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</si>
  <si>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</si>
  <si>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</si>
  <si>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</si>
  <si>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</si>
  <si>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</si>
  <si>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</si>
  <si>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</si>
  <si>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</si>
  <si>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</si>
  <si>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</si>
  <si>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</si>
  <si>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</si>
  <si>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</si>
  <si>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</si>
  <si>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</si>
  <si>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</si>
  <si>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</si>
  <si>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</si>
  <si>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</si>
  <si>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</si>
  <si>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</si>
  <si>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</si>
  <si>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</si>
  <si>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</si>
  <si>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</si>
  <si>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</si>
  <si>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</si>
  <si>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</si>
  <si>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</si>
  <si>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</si>
  <si>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</si>
  <si>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</si>
  <si>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</si>
  <si>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</si>
  <si>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</si>
  <si>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</si>
  <si>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</si>
  <si>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</si>
  <si>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</si>
  <si>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</si>
  <si>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</si>
  <si>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</si>
  <si>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</si>
  <si>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</si>
  <si>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</si>
  <si>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</si>
  <si>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</si>
  <si>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</si>
  <si>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</si>
  <si>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</si>
  <si>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</si>
  <si>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</si>
  <si>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</si>
  <si>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</si>
  <si>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</si>
  <si>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</si>
  <si>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</si>
  <si>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</si>
  <si>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</si>
  <si>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</si>
  <si>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</si>
  <si>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</si>
  <si>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</si>
  <si>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</si>
  <si>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</si>
  <si>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</si>
  <si>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</si>
  <si>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</si>
  <si>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</si>
  <si>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</si>
  <si>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</si>
  <si>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</si>
  <si>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</si>
  <si>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</si>
  <si>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</si>
  <si>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</si>
  <si>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</si>
  <si>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</si>
  <si>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</si>
  <si>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</si>
  <si>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</si>
  <si>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</si>
  <si>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</si>
  <si>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</si>
  <si>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</si>
  <si>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</si>
  <si>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</si>
  <si>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</si>
  <si>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</si>
  <si>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</si>
  <si>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</si>
  <si>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</si>
  <si>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</si>
  <si>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</si>
  <si>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</si>
  <si>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</si>
  <si>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</si>
  <si>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</si>
  <si>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</si>
  <si>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</si>
  <si>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</si>
  <si>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</si>
  <si>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</si>
  <si>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</si>
  <si>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</si>
  <si>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</si>
  <si>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</si>
  <si>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</si>
  <si>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</si>
  <si>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</si>
  <si>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</si>
  <si>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</si>
  <si>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</si>
  <si>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</si>
  <si>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</si>
  <si>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</si>
  <si>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</si>
  <si>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</si>
  <si>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</si>
  <si>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</si>
  <si>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</si>
  <si>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</si>
  <si>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</si>
  <si>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</si>
  <si>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</si>
  <si>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</si>
  <si>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</si>
  <si>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</si>
  <si>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</si>
  <si>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</si>
  <si>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</si>
  <si>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</si>
  <si>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</si>
  <si>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</si>
  <si>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</si>
  <si>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</si>
  <si>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</si>
  <si>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</si>
  <si>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</si>
  <si>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</si>
  <si>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</si>
  <si>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</si>
  <si>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</si>
  <si>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</si>
  <si>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</si>
  <si>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</si>
  <si>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</si>
  <si>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</si>
  <si>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</si>
  <si>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</si>
  <si>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</si>
  <si>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</si>
  <si>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</si>
  <si>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</si>
  <si>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</si>
  <si>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</si>
  <si>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</si>
  <si>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</si>
  <si>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</si>
  <si>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</si>
  <si>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</si>
  <si>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</si>
  <si>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</si>
  <si>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</si>
  <si>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</si>
  <si>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</si>
  <si>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</si>
  <si>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</si>
  <si>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</si>
  <si>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</si>
  <si>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</si>
  <si>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</si>
  <si>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</si>
  <si>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</si>
  <si>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</si>
  <si>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</si>
  <si>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</si>
  <si>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</si>
  <si>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</si>
  <si>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</si>
  <si>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</si>
  <si>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</si>
  <si>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</si>
  <si>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</si>
  <si>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</si>
  <si>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</si>
  <si>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</si>
  <si>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</si>
  <si>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</si>
  <si>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</si>
  <si>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</si>
  <si>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</si>
  <si>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</si>
  <si>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</si>
  <si>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</si>
  <si>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</si>
  <si>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</si>
  <si>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</si>
  <si>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</si>
  <si>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</si>
  <si>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</si>
  <si>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</si>
  <si>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</si>
  <si>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</si>
  <si>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</si>
  <si>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</si>
  <si>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</si>
  <si>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</si>
  <si>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</si>
  <si>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</si>
  <si>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</si>
  <si>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</si>
  <si>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</si>
  <si>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</si>
  <si>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</si>
  <si>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</si>
  <si>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</si>
  <si>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</si>
  <si>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</si>
  <si>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</si>
  <si>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</si>
  <si>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</si>
  <si>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</si>
  <si>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</si>
  <si>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</si>
  <si>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</si>
  <si>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</si>
  <si>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</si>
  <si>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</si>
  <si>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</si>
  <si>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</si>
  <si>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</si>
  <si>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</si>
  <si>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</si>
  <si>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</si>
  <si>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</si>
  <si>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</si>
  <si>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</si>
  <si>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</si>
  <si>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</si>
  <si>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</si>
  <si>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</si>
  <si>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</si>
  <si>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</si>
  <si>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</si>
  <si>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</si>
  <si>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</si>
  <si>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</si>
  <si>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</si>
  <si>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</si>
  <si>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</si>
  <si>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</si>
  <si>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</si>
  <si>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</si>
  <si>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</si>
  <si>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</si>
  <si>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</si>
  <si>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</si>
  <si>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</si>
  <si>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</si>
  <si>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</si>
  <si>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</si>
  <si>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</si>
  <si>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</si>
  <si>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</si>
  <si>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</si>
  <si>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</si>
  <si>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</si>
  <si>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</si>
  <si>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</si>
  <si>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</si>
  <si>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</si>
  <si>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</si>
  <si>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</si>
  <si>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</si>
  <si>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</si>
  <si>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</si>
  <si>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</si>
  <si>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</si>
  <si>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</si>
  <si>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</si>
  <si>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</si>
  <si>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</si>
  <si>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</si>
  <si>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</si>
  <si>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</si>
  <si>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</si>
  <si>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</si>
  <si>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</si>
  <si>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</si>
  <si>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</si>
  <si>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</si>
  <si>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</si>
  <si>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</si>
  <si>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</si>
  <si>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</si>
  <si>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</si>
  <si>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</si>
  <si>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</si>
  <si>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</si>
  <si>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</si>
  <si>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</si>
  <si>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</si>
  <si>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</si>
  <si>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</si>
  <si>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</si>
  <si>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</si>
  <si>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</si>
  <si>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</si>
  <si>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</si>
  <si>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</si>
  <si>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</si>
  <si>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</si>
  <si>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</si>
  <si>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</si>
  <si>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</si>
  <si>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</si>
  <si>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</si>
  <si>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</si>
  <si>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</si>
  <si>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</si>
  <si>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</si>
  <si>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</si>
  <si>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</si>
  <si>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</si>
  <si>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</si>
  <si>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</si>
  <si>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</si>
  <si>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</si>
  <si>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</si>
  <si>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</si>
  <si>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</si>
  <si>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</si>
  <si>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</si>
  <si>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</si>
  <si>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</si>
  <si>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</si>
  <si>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</si>
  <si>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</si>
  <si>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</si>
  <si>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</si>
  <si>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</si>
  <si>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</si>
  <si>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</si>
  <si>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</si>
  <si>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</si>
  <si>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</si>
  <si>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</si>
  <si>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</si>
  <si>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</si>
  <si>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</si>
  <si>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</si>
  <si>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</si>
  <si>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</si>
  <si>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</si>
  <si>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</si>
  <si>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</si>
  <si>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</si>
  <si>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</si>
  <si>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</si>
  <si>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</si>
  <si>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</si>
  <si>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</si>
  <si>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</si>
  <si>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</si>
  <si>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</si>
  <si>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</si>
  <si>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</si>
  <si>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</si>
  <si>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</si>
  <si>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</si>
  <si>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</si>
  <si>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</si>
  <si>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</si>
  <si>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</si>
  <si>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</si>
  <si>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</si>
  <si>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</si>
  <si>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</si>
  <si>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</si>
  <si>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</si>
  <si>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</si>
  <si>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</si>
  <si>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</si>
  <si>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</si>
  <si>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</si>
  <si>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</si>
  <si>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</si>
  <si>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</si>
  <si>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</si>
  <si>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</si>
  <si>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</si>
  <si>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</si>
  <si>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</si>
  <si>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</si>
  <si>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</si>
  <si>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</si>
  <si>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</si>
  <si>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</si>
  <si>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</si>
  <si>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</si>
  <si>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</si>
  <si>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</si>
  <si>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</si>
  <si>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</si>
  <si>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</si>
  <si>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</si>
  <si>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</si>
  <si>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</si>
  <si>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</si>
  <si>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</si>
  <si>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</si>
  <si>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</si>
  <si>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</si>
  <si>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</si>
  <si>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</si>
  <si>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</si>
  <si>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</si>
  <si>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</si>
  <si>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</si>
  <si>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</si>
  <si>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</si>
  <si>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</si>
  <si>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</si>
  <si>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</si>
  <si>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</si>
  <si>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</si>
  <si>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</si>
  <si>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</si>
  <si>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</si>
  <si>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</si>
  <si>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</si>
  <si>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</si>
  <si>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</si>
  <si>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</si>
  <si>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</si>
  <si>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</si>
  <si>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</si>
  <si>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</si>
  <si>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</si>
  <si>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</si>
  <si>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</si>
  <si>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</si>
  <si>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</si>
  <si>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</si>
  <si>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</si>
  <si>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</si>
  <si>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</si>
  <si>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</si>
  <si>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</si>
  <si>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</si>
  <si>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</si>
  <si>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</si>
  <si>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</si>
  <si>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</si>
  <si>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</si>
  <si>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</si>
  <si>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</si>
  <si>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</si>
  <si>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</si>
  <si>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</si>
  <si>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</si>
  <si>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</si>
  <si>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</si>
  <si>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</si>
  <si>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</si>
  <si>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</si>
  <si>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</si>
  <si>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</si>
  <si>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</si>
  <si>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</si>
  <si>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</si>
  <si>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</si>
  <si>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</si>
  <si>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</si>
  <si>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</si>
  <si>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</si>
  <si>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</si>
  <si>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</si>
  <si>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</si>
  <si>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</si>
  <si>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</si>
  <si>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</si>
  <si>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</si>
  <si>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</si>
  <si>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</si>
  <si>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</si>
  <si>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</si>
  <si>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</si>
  <si>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</si>
  <si>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</si>
  <si>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</si>
  <si>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</si>
  <si>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</si>
  <si>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</si>
  <si>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</si>
  <si>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</si>
  <si>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</si>
  <si>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</si>
  <si>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</si>
  <si>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</si>
  <si>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</si>
  <si>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</si>
  <si>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</si>
  <si>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</si>
  <si>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</si>
  <si>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</si>
  <si>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</si>
  <si>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</si>
  <si>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</si>
  <si>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</si>
  <si>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</si>
  <si>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</si>
  <si>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</si>
  <si>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</si>
  <si>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</si>
  <si>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</si>
  <si>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</si>
  <si>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</si>
  <si>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</si>
  <si>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</si>
  <si>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</si>
  <si>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</si>
  <si>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</si>
  <si>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</si>
  <si>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</si>
  <si>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</si>
  <si>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</si>
  <si>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</si>
  <si>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</si>
  <si>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</si>
  <si>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</si>
  <si>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</si>
  <si>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</si>
  <si>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</si>
  <si>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</si>
  <si>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</si>
  <si>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</si>
  <si>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</si>
  <si>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</si>
  <si>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</si>
  <si>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</si>
  <si>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</si>
  <si>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</si>
  <si>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</si>
  <si>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</si>
  <si>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</si>
  <si>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</si>
  <si>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</si>
  <si>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</si>
  <si>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</si>
  <si>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</si>
  <si>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</si>
  <si>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</si>
  <si>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</si>
  <si>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</si>
  <si>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</si>
  <si>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</si>
  <si>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</si>
  <si>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</si>
  <si>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</si>
  <si>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</si>
  <si>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</si>
  <si>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</si>
  <si>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</si>
  <si>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</si>
  <si>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</si>
  <si>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</si>
  <si>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</si>
  <si>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</si>
  <si>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</si>
  <si>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</si>
  <si>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</si>
  <si>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</si>
  <si>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</si>
  <si>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</si>
  <si>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</si>
  <si>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</si>
  <si>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</si>
  <si>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</si>
  <si>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</si>
  <si>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</si>
  <si>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</si>
  <si>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</si>
  <si>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</si>
  <si>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</si>
  <si>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</si>
  <si>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</si>
  <si>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</si>
  <si>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</si>
  <si>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</si>
  <si>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</si>
  <si>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</si>
  <si>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</si>
  <si>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</si>
  <si>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</si>
  <si>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</si>
  <si>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</si>
  <si>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</si>
  <si>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</si>
  <si>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</si>
  <si>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</si>
  <si>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</si>
  <si>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</si>
  <si>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</si>
  <si>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</si>
  <si>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</si>
  <si>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</si>
  <si>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</si>
  <si>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</si>
  <si>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</si>
  <si>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</si>
  <si>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</si>
  <si>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</si>
  <si>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</si>
  <si>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</si>
  <si>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</si>
  <si>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</si>
  <si>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</si>
  <si>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</si>
  <si>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</si>
  <si>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</si>
  <si>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</si>
  <si>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</si>
  <si>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</si>
  <si>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</si>
  <si>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</si>
  <si>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</si>
  <si>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</si>
  <si>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</si>
  <si>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</si>
  <si>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</si>
  <si>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</si>
  <si>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</si>
  <si>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</si>
  <si>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</si>
  <si>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</si>
  <si>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</si>
  <si>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</si>
  <si>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</si>
  <si>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</si>
  <si>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</si>
  <si>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</si>
  <si>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</si>
  <si>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</si>
  <si>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</si>
  <si>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</si>
  <si>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</si>
  <si>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</si>
  <si>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</si>
  <si>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</si>
  <si>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</si>
  <si>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</si>
  <si>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</si>
  <si>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</si>
  <si>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</si>
  <si>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</si>
  <si>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</si>
  <si>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</si>
  <si>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</si>
  <si>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</si>
  <si>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</si>
  <si>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</si>
  <si>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</si>
  <si>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</si>
  <si>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</si>
  <si>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</si>
  <si>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</si>
  <si>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</si>
  <si>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</si>
  <si>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</si>
  <si>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</si>
  <si>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</si>
  <si>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</si>
  <si>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</si>
  <si>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</si>
  <si>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</si>
  <si>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</si>
  <si>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</si>
  <si>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</si>
  <si>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</si>
  <si>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</si>
  <si>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</si>
  <si>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</si>
  <si>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</si>
  <si>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</si>
  <si>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</si>
  <si>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</si>
  <si>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</si>
  <si>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</si>
  <si>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</si>
  <si>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</si>
  <si>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</si>
  <si>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</si>
  <si>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</si>
  <si>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</si>
  <si>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</si>
  <si>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</si>
  <si>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</si>
  <si>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</si>
  <si>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</si>
  <si>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</si>
  <si>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</si>
  <si>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</si>
  <si>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</si>
  <si>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</si>
  <si>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</si>
  <si>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</si>
  <si>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</si>
  <si>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</si>
  <si>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</si>
  <si>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</si>
  <si>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</si>
  <si>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</si>
  <si>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</si>
  <si>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</si>
  <si>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</si>
  <si>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</si>
  <si>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</si>
  <si>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</si>
  <si>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</si>
  <si>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</si>
  <si>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</si>
  <si>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</si>
  <si>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</si>
  <si>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</si>
  <si>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</si>
  <si>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</si>
  <si>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</si>
  <si>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</si>
  <si>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</si>
  <si>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</si>
  <si>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</si>
  <si>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</si>
  <si>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</si>
  <si>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</si>
  <si>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</si>
  <si>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</si>
  <si>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</si>
  <si>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</si>
  <si>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</si>
  <si>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</si>
  <si>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</si>
  <si>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</si>
  <si>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</si>
  <si>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</si>
  <si>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</si>
  <si>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</si>
  <si>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</si>
  <si>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</si>
  <si>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</si>
  <si>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</si>
  <si>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</si>
  <si>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</si>
  <si>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</si>
  <si>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</si>
  <si>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</si>
  <si>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</si>
  <si>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</si>
  <si>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</si>
  <si>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</si>
  <si>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</si>
  <si>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</si>
  <si>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</si>
  <si>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</si>
  <si>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</si>
  <si>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</si>
  <si>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</si>
  <si>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</si>
  <si>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</si>
  <si>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</si>
  <si>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</si>
  <si>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</si>
  <si>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</si>
  <si>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</si>
  <si>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</si>
  <si>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</si>
  <si>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</si>
  <si>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</si>
  <si>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</si>
  <si>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</si>
  <si>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</si>
  <si>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</si>
  <si>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</si>
  <si>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</si>
  <si>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</si>
  <si>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</si>
  <si>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</si>
  <si>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</si>
  <si>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</si>
  <si>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</si>
  <si>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</si>
  <si>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</si>
  <si>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</si>
  <si>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</si>
  <si>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</si>
  <si>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</si>
  <si>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</si>
  <si>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</si>
  <si>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</si>
  <si>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</si>
  <si>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</si>
  <si>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</si>
  <si>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</si>
  <si>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</si>
  <si>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</si>
  <si>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</si>
  <si>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</si>
  <si>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</si>
  <si>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</si>
  <si>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</si>
  <si>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</si>
  <si>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</si>
  <si>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</si>
  <si>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</si>
  <si>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</si>
  <si>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</si>
  <si>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</si>
  <si>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</si>
  <si>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</si>
  <si>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</si>
  <si>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</si>
  <si>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</si>
  <si>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</si>
  <si>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</si>
  <si>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</si>
  <si>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</si>
  <si>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</si>
  <si>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</si>
  <si>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</si>
  <si>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</si>
  <si>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</si>
  <si>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</si>
  <si>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</si>
  <si>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</si>
  <si>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</si>
  <si>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</si>
  <si>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</si>
  <si>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</si>
  <si>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</si>
  <si>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</si>
  <si>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</si>
  <si>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</si>
  <si>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</si>
  <si>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</si>
  <si>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</si>
  <si>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</si>
  <si>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</si>
  <si>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</si>
  <si>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</si>
  <si>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</si>
  <si>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</si>
  <si>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</si>
  <si>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</si>
  <si>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</si>
  <si>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</si>
  <si>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</si>
  <si>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</si>
  <si>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</si>
  <si>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</si>
  <si>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</si>
  <si>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</si>
  <si>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</si>
  <si>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</si>
  <si>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</si>
  <si>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</si>
  <si>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</si>
  <si>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</si>
  <si>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</si>
  <si>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</si>
  <si>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</si>
  <si>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</si>
  <si>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</si>
  <si>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</si>
  <si>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</si>
  <si>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</si>
  <si>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</si>
  <si>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</si>
  <si>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</si>
  <si>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</si>
  <si>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</si>
  <si>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</si>
  <si>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</si>
  <si>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</si>
  <si>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</si>
  <si>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</si>
  <si>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</si>
  <si>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</si>
  <si>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</si>
  <si>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</si>
  <si>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</si>
  <si>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</si>
  <si>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</si>
  <si>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</si>
  <si>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</si>
  <si>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</si>
  <si>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</si>
  <si>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</si>
  <si>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</si>
  <si>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</si>
  <si>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</si>
  <si>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</si>
  <si>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</si>
  <si>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</si>
  <si>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</si>
  <si>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</si>
  <si>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</si>
  <si>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</si>
  <si>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</si>
  <si>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</si>
  <si>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</si>
  <si>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</si>
  <si>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</si>
  <si>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</si>
  <si>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</si>
  <si>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</si>
  <si>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</si>
  <si>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</si>
  <si>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</si>
  <si>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</si>
  <si>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</si>
  <si>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</si>
  <si>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</si>
  <si>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</si>
  <si>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</si>
  <si>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</si>
  <si>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</si>
  <si>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</si>
  <si>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</si>
  <si>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</si>
  <si>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</si>
  <si>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</si>
  <si>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</si>
  <si>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</si>
  <si>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</si>
  <si>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</si>
  <si>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</si>
  <si>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</si>
  <si>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</si>
  <si>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</si>
  <si>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</si>
  <si>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</si>
  <si>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</si>
  <si>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</si>
  <si>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</si>
  <si>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</si>
  <si>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</si>
  <si>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</si>
  <si>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</si>
  <si>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</si>
  <si>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</si>
  <si>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</si>
  <si>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</si>
  <si>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</si>
  <si>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</si>
  <si>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</si>
  <si>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</si>
  <si>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</si>
  <si>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</si>
  <si>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</si>
  <si>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</si>
  <si>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</si>
  <si>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</si>
  <si>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</si>
  <si>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</si>
  <si>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</si>
  <si>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</si>
  <si>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</si>
  <si>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</si>
  <si>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</si>
  <si>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</si>
  <si>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</si>
  <si>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</si>
  <si>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</si>
  <si>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</si>
  <si>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</si>
  <si>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</si>
  <si>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</si>
  <si>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</si>
  <si>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</si>
  <si>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</si>
  <si>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</si>
  <si>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</si>
  <si>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</si>
  <si>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</si>
  <si>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</si>
  <si>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</si>
  <si>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</si>
  <si>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</si>
  <si>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</si>
  <si>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</si>
  <si>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</si>
  <si>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</si>
  <si>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</si>
  <si>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</si>
  <si>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</si>
  <si>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</si>
  <si>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</si>
  <si>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</si>
  <si>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</si>
  <si>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</si>
  <si>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</si>
  <si>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</si>
  <si>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</si>
  <si>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</si>
  <si>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</si>
  <si>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</si>
  <si>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</si>
  <si>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</si>
  <si>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</si>
  <si>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</si>
  <si>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</si>
  <si>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</si>
  <si>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</si>
  <si>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</si>
  <si>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</si>
  <si>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</si>
  <si>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</si>
  <si>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</si>
  <si>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</si>
  <si>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</si>
  <si>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</si>
  <si>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</si>
  <si>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</si>
  <si>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</si>
  <si>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</si>
  <si>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</si>
  <si>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</si>
  <si>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</si>
  <si>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</si>
  <si>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</si>
  <si>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</si>
  <si>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</si>
  <si>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</si>
  <si>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</si>
  <si>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</si>
  <si>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</si>
  <si>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</si>
  <si>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</si>
  <si>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</si>
  <si>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</si>
  <si>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</si>
  <si>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</si>
  <si>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</si>
  <si>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</si>
  <si>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</si>
  <si>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</si>
  <si>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</si>
  <si>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</si>
  <si>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</si>
  <si>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</si>
  <si>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</si>
  <si>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</si>
  <si>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</si>
  <si>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</si>
  <si>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</si>
  <si>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</si>
  <si>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</si>
  <si>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</si>
  <si>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</si>
  <si>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</si>
  <si>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</si>
  <si>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</si>
  <si>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</si>
  <si>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</si>
  <si>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</si>
  <si>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</si>
  <si>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</si>
  <si>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</si>
  <si>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</si>
  <si>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</si>
  <si>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</si>
  <si>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</si>
  <si>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</si>
  <si>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</si>
  <si>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</si>
  <si>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</si>
  <si>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</si>
  <si>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</si>
  <si>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</si>
  <si>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</si>
  <si>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</si>
  <si>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</si>
  <si>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</si>
  <si>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</si>
  <si>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</si>
  <si>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</si>
  <si>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</si>
  <si>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</si>
  <si>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</si>
  <si>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</si>
  <si>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</si>
  <si>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</si>
  <si>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</si>
  <si>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</si>
  <si>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</si>
  <si>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</si>
  <si>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</si>
  <si>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</si>
  <si>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</si>
  <si>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</si>
  <si>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</si>
  <si>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</si>
  <si>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</si>
  <si>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</si>
  <si>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</si>
  <si>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</si>
  <si>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</si>
  <si>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</si>
  <si>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</si>
  <si>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</si>
  <si>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</si>
  <si>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</si>
  <si>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</si>
  <si>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</si>
  <si>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</si>
  <si>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</si>
  <si>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</si>
  <si>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</si>
  <si>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</si>
  <si>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</si>
  <si>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</si>
  <si>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</si>
  <si>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</si>
  <si>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</si>
  <si>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</si>
  <si>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</si>
  <si>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</si>
  <si>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</si>
  <si>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</si>
  <si>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</si>
  <si>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</si>
  <si>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</si>
  <si>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</si>
  <si>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</si>
  <si>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</si>
  <si>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</si>
  <si>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</si>
  <si>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</si>
  <si>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</si>
  <si>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</si>
  <si>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</si>
  <si>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</si>
  <si>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</si>
  <si>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</si>
  <si>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</si>
  <si>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</si>
  <si>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</si>
  <si>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</si>
  <si>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</si>
  <si>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</si>
  <si>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</si>
  <si>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</si>
  <si>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</si>
  <si>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</si>
  <si>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</si>
  <si>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</si>
  <si>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</si>
  <si>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</si>
  <si>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</si>
  <si>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</si>
  <si>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</si>
  <si>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</si>
  <si>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</si>
  <si>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</si>
  <si>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</si>
  <si>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</si>
  <si>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</si>
  <si>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</si>
  <si>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</si>
  <si>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</si>
  <si>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</si>
  <si>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</si>
  <si>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</si>
  <si>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</si>
  <si>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</si>
  <si>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</si>
  <si>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</si>
  <si>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</si>
  <si>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</si>
  <si>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</si>
  <si>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</si>
  <si>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</si>
  <si>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</si>
  <si>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</si>
  <si>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</si>
  <si>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</si>
  <si>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</si>
  <si>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</si>
  <si>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</si>
  <si>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</si>
  <si>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</si>
  <si>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</si>
  <si>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</si>
  <si>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</si>
  <si>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</si>
  <si>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</si>
  <si>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</si>
  <si>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</si>
  <si>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</si>
  <si>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</si>
  <si>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</si>
  <si>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</si>
  <si>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</si>
  <si>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</si>
  <si>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</si>
  <si>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</si>
  <si>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</si>
  <si>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</si>
  <si>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</si>
  <si>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</si>
  <si>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</si>
  <si>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</si>
  <si>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</si>
  <si>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</si>
  <si>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</si>
  <si>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</si>
  <si>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</si>
  <si>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</si>
  <si>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</si>
  <si>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</si>
  <si>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</si>
  <si>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</si>
  <si>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</si>
  <si>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</si>
  <si>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</si>
  <si>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</si>
  <si>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</si>
  <si>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</si>
  <si>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</si>
  <si>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</si>
  <si>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</si>
  <si>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</si>
  <si>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</si>
  <si>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</si>
  <si>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</si>
  <si>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</si>
  <si>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</si>
  <si>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</si>
  <si>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</si>
  <si>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</si>
  <si>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</si>
  <si>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</si>
  <si>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</si>
  <si>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</si>
  <si>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</si>
  <si>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</si>
  <si>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</si>
  <si>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</si>
  <si>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</si>
  <si>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</si>
  <si>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</si>
  <si>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</si>
  <si>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</si>
  <si>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</si>
  <si>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</si>
  <si>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</si>
  <si>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</si>
  <si>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</si>
  <si>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</si>
  <si>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</si>
  <si>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</si>
  <si>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</si>
  <si>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</si>
  <si>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</si>
  <si>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</si>
  <si>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</si>
  <si>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</si>
  <si>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</si>
  <si>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</si>
  <si>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</si>
  <si>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</si>
  <si>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</si>
  <si>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</si>
  <si>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</si>
  <si>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</si>
  <si>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</si>
  <si>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</si>
  <si>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</si>
  <si>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</si>
  <si>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</si>
  <si>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</si>
  <si>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</si>
  <si>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</si>
  <si>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</si>
  <si>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</si>
  <si>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</si>
  <si>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</si>
  <si>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</si>
  <si>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</si>
  <si>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</si>
  <si>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</si>
  <si>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</si>
  <si>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</si>
  <si>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</si>
  <si>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</si>
  <si>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</si>
  <si>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</si>
  <si>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</si>
  <si>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</si>
  <si>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</si>
  <si>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</si>
  <si>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</si>
  <si>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</si>
  <si>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</si>
  <si>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</si>
  <si>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</si>
  <si>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</si>
  <si>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</si>
  <si>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</si>
  <si>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</si>
  <si>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</si>
  <si>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</si>
  <si>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</si>
  <si>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</si>
  <si>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</si>
  <si>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</si>
  <si>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</si>
  <si>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</si>
  <si>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</si>
  <si>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</si>
  <si>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</si>
  <si>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</si>
  <si>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</si>
  <si>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</si>
  <si>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</si>
  <si>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</si>
  <si>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</si>
  <si>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</si>
  <si>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</si>
  <si>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</si>
  <si>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</si>
  <si>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</si>
  <si>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</si>
  <si>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</si>
  <si>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</si>
  <si>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</si>
  <si>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</si>
  <si>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</si>
  <si>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</si>
  <si>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</si>
  <si>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</si>
  <si>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</si>
  <si>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</si>
  <si>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</si>
  <si>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</si>
  <si>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</si>
  <si>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</si>
  <si>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</si>
  <si>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</si>
  <si>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</si>
  <si>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</si>
  <si>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</si>
  <si>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</si>
  <si>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</si>
  <si>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</si>
  <si>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</si>
  <si>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</si>
  <si>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</si>
  <si>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</si>
  <si>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</si>
  <si>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</si>
  <si>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</si>
  <si>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</si>
  <si>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</si>
  <si>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</si>
  <si>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</si>
  <si>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</si>
  <si>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</si>
  <si>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</si>
  <si>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</si>
  <si>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</si>
  <si>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</si>
  <si>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</si>
  <si>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</si>
  <si>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</si>
  <si>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</si>
  <si>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</si>
  <si>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</si>
  <si>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</si>
  <si>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</si>
  <si>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</si>
  <si>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</si>
  <si>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</si>
  <si>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</si>
  <si>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</si>
  <si>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</si>
  <si>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</si>
  <si>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</si>
  <si>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</si>
  <si>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</si>
  <si>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</si>
  <si>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</si>
  <si>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</si>
  <si>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</si>
  <si>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</si>
  <si>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</si>
  <si>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</si>
  <si>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</si>
  <si>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</si>
  <si>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</si>
  <si>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</si>
  <si>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</si>
  <si>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</si>
  <si>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</si>
  <si>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</si>
  <si>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</si>
  <si>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</si>
  <si>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</si>
  <si>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</si>
  <si>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</si>
  <si>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</si>
  <si>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</si>
  <si>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</si>
  <si>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</si>
  <si>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</si>
  <si>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</si>
  <si>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</si>
  <si>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</si>
  <si>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</si>
  <si>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</si>
  <si>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</si>
  <si>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</si>
  <si>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</si>
  <si>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</si>
  <si>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</si>
  <si>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</si>
  <si>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</si>
  <si>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</si>
  <si>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</si>
  <si>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</si>
  <si>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</si>
  <si>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</si>
  <si>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</si>
  <si>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</si>
  <si>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</si>
  <si>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</si>
  <si>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</si>
  <si>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</si>
  <si>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</si>
  <si>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</si>
  <si>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</si>
  <si>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</si>
  <si>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</si>
  <si>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</si>
  <si>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</si>
  <si>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</si>
  <si>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</si>
  <si>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</si>
  <si>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</si>
  <si>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</si>
  <si>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</si>
  <si>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</si>
  <si>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</si>
  <si>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</si>
  <si>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</si>
  <si>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</si>
  <si>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</si>
  <si>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</si>
  <si>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</si>
  <si>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</si>
  <si>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</si>
  <si>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</si>
  <si>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</si>
  <si>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</si>
  <si>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</si>
  <si>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</si>
  <si>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</si>
  <si>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</si>
  <si>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</si>
  <si>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</si>
  <si>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</si>
  <si>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</si>
  <si>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</si>
  <si>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</si>
  <si>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</si>
  <si>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</si>
  <si>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</si>
  <si>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</si>
  <si>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</si>
  <si>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</si>
  <si>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</si>
  <si>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</si>
  <si>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</si>
  <si>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</si>
  <si>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</si>
  <si>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</si>
  <si>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</si>
  <si>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</si>
  <si>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</si>
  <si>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</si>
  <si>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</si>
  <si>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</si>
  <si>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</si>
  <si>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</si>
  <si>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</si>
  <si>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</si>
  <si>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</si>
  <si>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</si>
  <si>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</si>
  <si>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</si>
  <si>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</si>
  <si>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</si>
  <si>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</si>
  <si>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</si>
  <si>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</si>
  <si>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</si>
  <si>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</si>
  <si>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</si>
  <si>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</si>
  <si>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</si>
  <si>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</si>
  <si>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</si>
  <si>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</si>
  <si>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</si>
  <si>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</si>
  <si>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</si>
  <si>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</si>
  <si>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</si>
  <si>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</si>
  <si>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</si>
  <si>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</si>
  <si>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</si>
  <si>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</si>
  <si>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</si>
  <si>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</si>
  <si>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</si>
  <si>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</si>
  <si>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</si>
  <si>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</si>
  <si>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</si>
  <si>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</si>
  <si>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</si>
  <si>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</si>
  <si>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</si>
  <si>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</si>
  <si>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</si>
  <si>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</si>
  <si>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</si>
  <si>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</si>
  <si>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</si>
  <si>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</si>
  <si>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</si>
  <si>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</si>
  <si>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</si>
  <si>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</si>
  <si>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</si>
  <si>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</si>
  <si>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</si>
  <si>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</si>
  <si>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</si>
  <si>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</si>
  <si>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</si>
  <si>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</si>
  <si>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</si>
  <si>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</si>
  <si>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</si>
  <si>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</si>
  <si>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</si>
  <si>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</si>
  <si>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</si>
  <si>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</si>
  <si>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</si>
  <si>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</si>
  <si>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</si>
  <si>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</si>
  <si>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</si>
  <si>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</si>
  <si>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</si>
  <si>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</si>
  <si>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</si>
  <si>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</si>
  <si>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</si>
  <si>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</si>
  <si>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</si>
  <si>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</si>
  <si>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</si>
  <si>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</si>
  <si>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</si>
  <si>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</si>
  <si>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</si>
  <si>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</si>
  <si>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</si>
  <si>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</si>
  <si>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</si>
  <si>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</si>
  <si>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</si>
  <si>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</si>
  <si>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</si>
  <si>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</si>
  <si>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</si>
  <si>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</si>
  <si>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</si>
  <si>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</si>
  <si>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</si>
  <si>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</si>
  <si>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</si>
  <si>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</si>
  <si>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</si>
  <si>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</si>
  <si>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</si>
  <si>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</si>
  <si>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</si>
  <si>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</si>
  <si>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</si>
  <si>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</si>
  <si>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</si>
  <si>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</si>
  <si>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</si>
  <si>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</si>
  <si>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</si>
  <si>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</si>
  <si>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</si>
  <si>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</si>
  <si>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</si>
  <si>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</si>
  <si>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</si>
  <si>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</si>
  <si>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</si>
  <si>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</si>
  <si>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</si>
  <si>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</si>
  <si>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</si>
  <si>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</si>
  <si>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</si>
  <si>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</si>
  <si>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</si>
  <si>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</si>
  <si>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</si>
  <si>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</si>
  <si>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</si>
  <si>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</si>
  <si>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</si>
  <si>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</si>
  <si>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</si>
  <si>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</si>
  <si>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</si>
  <si>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</si>
  <si>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</si>
  <si>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</si>
  <si>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</si>
  <si>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</si>
  <si>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</si>
  <si>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</si>
  <si>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</si>
  <si>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</si>
  <si>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</si>
  <si>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</si>
  <si>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</si>
  <si>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</si>
  <si>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</si>
  <si>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</si>
  <si>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</si>
  <si>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</si>
  <si>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</si>
  <si>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</si>
  <si>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</si>
  <si>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</si>
  <si>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</si>
  <si>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</si>
  <si>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</si>
  <si>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</si>
  <si>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</si>
  <si>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</si>
  <si>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</si>
  <si>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</si>
  <si>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</si>
  <si>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</si>
  <si>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</si>
  <si>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</si>
  <si>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</si>
  <si>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</si>
  <si>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</si>
  <si>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</si>
  <si>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</si>
  <si>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</si>
  <si>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</si>
  <si>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</si>
  <si>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</si>
  <si>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</si>
  <si>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</si>
  <si>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</si>
  <si>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</si>
  <si>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</si>
  <si>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</si>
  <si>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</si>
  <si>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</si>
  <si>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</si>
  <si>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</si>
  <si>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</si>
  <si>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</si>
  <si>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</si>
  <si>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</si>
  <si>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</si>
  <si>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</si>
  <si>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</si>
  <si>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</si>
  <si>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</si>
  <si>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</si>
  <si>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</si>
  <si>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</si>
  <si>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</si>
  <si>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</si>
  <si>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</si>
  <si>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</si>
  <si>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</si>
  <si>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</si>
  <si>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</si>
  <si>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</si>
  <si>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</si>
  <si>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</si>
  <si>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</si>
  <si>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</si>
  <si>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</si>
  <si>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</si>
  <si>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</si>
  <si>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</si>
  <si>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</si>
  <si>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</si>
  <si>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</si>
  <si>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</si>
  <si>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</si>
  <si>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</si>
  <si>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</si>
  <si>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</si>
  <si>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</si>
  <si>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</si>
  <si>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</si>
  <si>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</si>
  <si>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</si>
  <si>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</si>
  <si>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</si>
  <si>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</si>
  <si>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</si>
  <si>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</si>
  <si>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</si>
  <si>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</si>
  <si>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</si>
  <si>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</si>
  <si>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</si>
  <si>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</si>
  <si>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</si>
  <si>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</si>
  <si>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</si>
  <si>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</si>
  <si>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</si>
  <si>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</si>
  <si>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</si>
  <si>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</si>
  <si>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</si>
  <si>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</si>
  <si>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</si>
  <si>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</si>
  <si>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</si>
  <si>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</si>
  <si>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</si>
  <si>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</si>
  <si>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</si>
  <si>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</si>
  <si>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</si>
  <si>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</si>
  <si>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</si>
  <si>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</si>
  <si>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</si>
  <si>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</si>
  <si>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</si>
  <si>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</si>
  <si>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</si>
  <si>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</si>
  <si>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</si>
  <si>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</si>
  <si>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</si>
  <si>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</si>
  <si>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</si>
  <si>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</si>
  <si>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</si>
  <si>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</si>
  <si>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</si>
  <si>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</si>
  <si>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</si>
  <si>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</si>
  <si>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</si>
  <si>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</si>
  <si>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</si>
  <si>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</si>
  <si>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</si>
  <si>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</si>
  <si>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</si>
  <si>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</si>
  <si>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</si>
  <si>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</si>
  <si>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</si>
  <si>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</si>
  <si>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</si>
  <si>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</si>
  <si>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</si>
  <si>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</si>
  <si>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</si>
  <si>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</si>
  <si>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</si>
  <si>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</si>
  <si>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</si>
  <si>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</si>
  <si>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</si>
  <si>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</si>
  <si>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</si>
  <si>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</si>
  <si>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</si>
  <si>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</si>
  <si>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</si>
  <si>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</si>
  <si>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</si>
  <si>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</si>
  <si>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</si>
  <si>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</si>
  <si>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</si>
  <si>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</si>
  <si>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</si>
  <si>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</si>
  <si>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</si>
  <si>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</si>
  <si>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</si>
  <si>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</si>
  <si>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</si>
  <si>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</si>
  <si>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</si>
  <si>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</si>
  <si>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</si>
  <si>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</si>
  <si>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</si>
  <si>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</si>
  <si>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</si>
  <si>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</si>
  <si>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</si>
  <si>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</si>
  <si>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</si>
  <si>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</si>
  <si>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</si>
  <si>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</si>
  <si>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</si>
  <si>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</si>
  <si>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</si>
  <si>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</si>
  <si>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</si>
  <si>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</si>
  <si>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</si>
  <si>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</si>
  <si>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</si>
  <si>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</si>
  <si>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</si>
  <si>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</si>
  <si>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</si>
  <si>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</si>
  <si>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</si>
  <si>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</si>
  <si>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</si>
  <si>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</si>
  <si>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</si>
  <si>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</si>
  <si>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</si>
  <si>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</si>
  <si>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</si>
  <si>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</si>
  <si>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</si>
  <si>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</si>
  <si>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</si>
  <si>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</si>
  <si>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</si>
  <si>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</si>
  <si>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</si>
  <si>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</si>
  <si>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</si>
  <si>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</si>
  <si>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</si>
  <si>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</si>
  <si>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</si>
  <si>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</si>
  <si>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</si>
  <si>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</si>
  <si>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</si>
  <si>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</si>
  <si>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</si>
  <si>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</si>
  <si>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</si>
  <si>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</si>
  <si>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</si>
  <si>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</si>
  <si>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</si>
  <si>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</si>
  <si>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</si>
  <si>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</si>
  <si>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</si>
  <si>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</si>
  <si>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</si>
  <si>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</si>
  <si>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</si>
  <si>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</si>
  <si>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</si>
  <si>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</si>
  <si>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</si>
  <si>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</si>
  <si>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</si>
  <si>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</si>
  <si>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</si>
  <si>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</si>
  <si>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</si>
  <si>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</si>
  <si>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</si>
  <si>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</si>
  <si>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</si>
  <si>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</si>
  <si>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</si>
  <si>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</si>
  <si>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</si>
  <si>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</si>
  <si>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</si>
  <si>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</si>
  <si>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</si>
  <si>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</si>
  <si>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</si>
  <si>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</si>
  <si>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</si>
  <si>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</si>
  <si>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</si>
  <si>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</si>
  <si>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</si>
  <si>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</si>
  <si>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</si>
  <si>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</si>
  <si>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</si>
  <si>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</si>
  <si>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</si>
  <si>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</si>
  <si>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</si>
  <si>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</si>
  <si>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</si>
  <si>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</si>
  <si>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</si>
  <si>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</si>
  <si>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</si>
  <si>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</si>
  <si>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</si>
  <si>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</si>
  <si>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</si>
  <si>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</si>
  <si>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</si>
  <si>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</si>
  <si>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</si>
  <si>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</si>
  <si>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</si>
  <si>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</si>
  <si>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</si>
  <si>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</si>
  <si>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</si>
  <si>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</si>
  <si>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</si>
  <si>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</si>
  <si>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</si>
  <si>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</si>
  <si>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</si>
  <si>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</si>
  <si>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</si>
  <si>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</si>
  <si>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</si>
  <si>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</si>
  <si>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</si>
  <si>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</si>
  <si>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</si>
  <si>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</si>
  <si>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</si>
  <si>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</si>
  <si>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</si>
  <si>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</si>
  <si>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</si>
  <si>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</si>
  <si>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</si>
  <si>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</si>
  <si>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</si>
  <si>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</si>
  <si>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</si>
  <si>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</si>
  <si>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</si>
  <si>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</si>
  <si>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</si>
  <si>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</si>
  <si>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</si>
  <si>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</si>
  <si>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</si>
  <si>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</si>
  <si>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</si>
  <si>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</si>
  <si>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</si>
  <si>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</si>
  <si>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</si>
  <si>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</si>
  <si>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</si>
  <si>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</si>
  <si>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</si>
  <si>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</si>
  <si>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</si>
  <si>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</si>
  <si>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</si>
  <si>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</si>
  <si>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</si>
  <si>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</si>
  <si>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</si>
  <si>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</si>
  <si>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</si>
  <si>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</si>
  <si>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</si>
  <si>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</si>
  <si>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</si>
  <si>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</si>
  <si>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</si>
  <si>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</si>
  <si>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</si>
  <si>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</si>
  <si>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</si>
  <si>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</si>
  <si>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</si>
  <si>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</si>
  <si>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</si>
  <si>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</si>
  <si>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</si>
  <si>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</si>
  <si>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</si>
  <si>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</si>
  <si>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</si>
  <si>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</si>
  <si>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</si>
  <si>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</si>
  <si>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</si>
  <si>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</si>
  <si>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</si>
  <si>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</si>
  <si>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</si>
  <si>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</si>
  <si>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</si>
  <si>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</si>
  <si>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</si>
  <si>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</si>
  <si>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</si>
  <si>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</si>
  <si>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</si>
  <si>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</si>
  <si>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</si>
  <si>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</si>
  <si>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</si>
  <si>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</si>
  <si>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</si>
  <si>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</si>
  <si>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</si>
  <si>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</si>
  <si>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</si>
  <si>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</si>
  <si>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</si>
  <si>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</si>
  <si>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</si>
  <si>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</si>
  <si>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</si>
  <si>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</si>
  <si>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</si>
  <si>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</si>
  <si>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</si>
  <si>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</si>
  <si>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</si>
  <si>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</si>
  <si>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</si>
  <si>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</si>
  <si>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</si>
  <si>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</si>
  <si>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</si>
  <si>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</si>
  <si>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</si>
  <si>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</si>
  <si>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</si>
  <si>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</si>
  <si>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</si>
  <si>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</si>
  <si>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</si>
  <si>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</si>
  <si>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</si>
  <si>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</si>
  <si>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</si>
  <si>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</si>
  <si>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</si>
  <si>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</si>
  <si>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</si>
  <si>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</si>
  <si>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</si>
  <si>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</si>
  <si>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</si>
  <si>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</si>
  <si>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</si>
  <si>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</si>
  <si>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</si>
  <si>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</si>
  <si>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</si>
  <si>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</si>
  <si>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</si>
  <si>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</si>
  <si>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</si>
  <si>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</si>
  <si>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</si>
  <si>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</si>
  <si>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</si>
  <si>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</si>
  <si>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</si>
  <si>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</si>
  <si>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</si>
  <si>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</si>
  <si>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</si>
  <si>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</si>
  <si>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</si>
  <si>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</si>
  <si>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</si>
  <si>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</si>
  <si>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</si>
  <si>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</si>
  <si>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</si>
  <si>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</si>
  <si>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</si>
  <si>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</si>
  <si>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</si>
  <si>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</si>
  <si>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</si>
  <si>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</si>
  <si>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</si>
  <si>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</si>
  <si>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</si>
  <si>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</si>
  <si>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</si>
  <si>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</si>
  <si>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</si>
  <si>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</si>
  <si>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</si>
  <si>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</si>
  <si>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</si>
  <si>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</si>
  <si>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</si>
  <si>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</si>
  <si>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</si>
  <si>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</si>
  <si>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</si>
  <si>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</si>
  <si>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</si>
  <si>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</si>
  <si>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</si>
  <si>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</si>
  <si>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</si>
  <si>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</si>
  <si>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</si>
  <si>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</si>
  <si>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</si>
  <si>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</si>
  <si>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</si>
  <si>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</si>
  <si>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</si>
  <si>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</si>
  <si>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</si>
  <si>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</si>
  <si>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</si>
  <si>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</si>
  <si>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</si>
  <si>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</si>
  <si>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</si>
  <si>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</si>
  <si>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</si>
  <si>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</si>
  <si>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</si>
  <si>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</si>
  <si>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</si>
  <si>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</si>
  <si>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</si>
  <si>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</si>
  <si>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</si>
  <si>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</si>
  <si>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</si>
  <si>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</si>
  <si>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</si>
  <si>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</si>
  <si>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</si>
  <si>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</si>
  <si>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</si>
  <si>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</si>
  <si>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</si>
  <si>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</si>
  <si>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</si>
  <si>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</si>
  <si>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</si>
  <si>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</si>
  <si>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</si>
  <si>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</si>
  <si>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</si>
  <si>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</si>
  <si>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</si>
  <si>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</si>
  <si>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</si>
  <si>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</si>
  <si>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</si>
  <si>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</si>
  <si>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</si>
  <si>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</si>
  <si>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</si>
  <si>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</si>
  <si>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</si>
  <si>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</si>
  <si>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</si>
  <si>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</si>
  <si>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</si>
  <si>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</si>
  <si>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</si>
  <si>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</si>
  <si>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</si>
  <si>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</si>
  <si>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</si>
  <si>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</si>
  <si>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</si>
  <si>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</si>
  <si>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</si>
  <si>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</si>
  <si>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</si>
  <si>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</si>
  <si>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</si>
  <si>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</si>
  <si>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</si>
  <si>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</si>
  <si>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</si>
  <si>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</si>
  <si>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</si>
  <si>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</si>
  <si>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</si>
  <si>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</si>
  <si>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</si>
  <si>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</si>
  <si>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</si>
  <si>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</si>
  <si>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</si>
  <si>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</si>
  <si>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</si>
  <si>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</si>
  <si>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</si>
  <si>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</si>
  <si>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</si>
  <si>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</si>
  <si>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</si>
  <si>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</si>
  <si>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</si>
  <si>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</si>
  <si>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</si>
  <si>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</si>
  <si>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</si>
  <si>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</si>
  <si>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</si>
  <si>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</si>
  <si>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</si>
  <si>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</si>
  <si>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</si>
  <si>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</si>
  <si>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</si>
  <si>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</si>
  <si>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</si>
  <si>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</si>
  <si>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</si>
  <si>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</si>
  <si>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</si>
  <si>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</si>
  <si>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</si>
  <si>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</si>
  <si>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</si>
  <si>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</si>
  <si>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</si>
  <si>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</si>
  <si>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</si>
  <si>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</si>
  <si>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</si>
  <si>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</si>
  <si>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</si>
  <si>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</si>
  <si>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</si>
  <si>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</si>
  <si>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</si>
  <si>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</si>
  <si>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</si>
  <si>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</si>
  <si>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</si>
  <si>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</si>
  <si>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</si>
  <si>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</si>
  <si>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</si>
  <si>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</si>
  <si>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</si>
  <si>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</si>
  <si>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</si>
  <si>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</si>
  <si>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</si>
  <si>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</si>
  <si>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</si>
  <si>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</si>
  <si>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</si>
  <si>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</si>
  <si>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</si>
  <si>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</si>
  <si>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</si>
  <si>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</si>
  <si>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</si>
  <si>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</si>
  <si>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</si>
  <si>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</si>
  <si>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</si>
  <si>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</si>
  <si>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</si>
  <si>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</si>
  <si>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</si>
  <si>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</si>
  <si>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</si>
  <si>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</si>
  <si>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</si>
  <si>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</si>
  <si>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</si>
  <si>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</si>
  <si>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</si>
  <si>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</si>
  <si>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</si>
  <si>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</si>
  <si>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</si>
  <si>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</si>
  <si>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</si>
  <si>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</si>
  <si>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</si>
  <si>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</si>
  <si>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</si>
  <si>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</si>
  <si>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</si>
  <si>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</si>
  <si>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</si>
  <si>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</si>
  <si>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</si>
  <si>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</si>
  <si>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</si>
  <si>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</si>
  <si>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</si>
  <si>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</si>
  <si>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</si>
  <si>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</si>
  <si>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</si>
  <si>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</si>
  <si>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</si>
  <si>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</si>
  <si>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</si>
  <si>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</si>
  <si>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</si>
  <si>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</si>
  <si>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</si>
  <si>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</si>
  <si>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</si>
  <si>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</si>
  <si>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</si>
  <si>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</si>
  <si>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</si>
  <si>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</si>
  <si>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</si>
  <si>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</si>
  <si>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</si>
  <si>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</si>
  <si>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</si>
  <si>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</si>
  <si>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</si>
  <si>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</si>
  <si>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</si>
  <si>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</si>
  <si>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</si>
  <si>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</si>
  <si>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</si>
  <si>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</si>
  <si>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</si>
  <si>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</si>
  <si>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</si>
  <si>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</si>
  <si>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</si>
  <si>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</si>
  <si>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</si>
  <si>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</si>
  <si>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</si>
  <si>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</si>
  <si>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</si>
  <si>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</si>
  <si>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</si>
  <si>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</si>
  <si>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</si>
  <si>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</si>
  <si>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</si>
  <si>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</si>
  <si>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</si>
  <si>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</si>
  <si>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</si>
  <si>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</si>
  <si>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</si>
  <si>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</si>
  <si>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</si>
  <si>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</si>
  <si>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</si>
  <si>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</si>
  <si>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</si>
  <si>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</si>
  <si>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</si>
  <si>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</si>
  <si>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</si>
  <si>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</si>
  <si>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</si>
  <si>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</si>
  <si>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</si>
  <si>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</si>
  <si>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</si>
  <si>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</si>
  <si>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</si>
  <si>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</si>
  <si>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</si>
  <si>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</si>
  <si>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</si>
  <si>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</si>
  <si>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</si>
  <si>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</si>
  <si>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</si>
  <si>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</si>
  <si>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</si>
  <si>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</si>
  <si>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</si>
  <si>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</si>
  <si>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</si>
  <si>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</si>
  <si>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</si>
  <si>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</si>
  <si>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</si>
  <si>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</si>
  <si>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</si>
  <si>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</si>
  <si>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</si>
  <si>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</si>
  <si>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</si>
  <si>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</si>
  <si>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</si>
  <si>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</si>
  <si>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</si>
  <si>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</si>
  <si>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</si>
  <si>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</si>
  <si>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</si>
  <si>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</si>
  <si>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</si>
  <si>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</si>
  <si>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</si>
  <si>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</si>
  <si>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</si>
  <si>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</si>
  <si>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</si>
  <si>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</si>
  <si>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</si>
  <si>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</si>
  <si>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</si>
  <si>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</si>
  <si>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</si>
  <si>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</si>
  <si>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</si>
  <si>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</si>
  <si>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</si>
  <si>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</si>
  <si>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</si>
  <si>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</si>
  <si>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</si>
  <si>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</si>
  <si>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</si>
  <si>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</si>
  <si>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</si>
  <si>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</si>
  <si>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</si>
  <si>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</si>
  <si>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</si>
  <si>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</si>
  <si>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</si>
  <si>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</si>
  <si>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</si>
  <si>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</si>
  <si>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</si>
  <si>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</si>
  <si>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</si>
  <si>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</si>
  <si>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</si>
  <si>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</si>
  <si>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</si>
  <si>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</si>
  <si>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</si>
  <si>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</si>
  <si>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</si>
  <si>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</si>
  <si>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</si>
  <si>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</si>
  <si>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</si>
  <si>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</si>
  <si>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</si>
  <si>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</si>
  <si>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</si>
  <si>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</si>
  <si>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</si>
  <si>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</si>
  <si>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</si>
  <si>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</si>
  <si>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</si>
  <si>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</si>
  <si>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</si>
  <si>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</si>
  <si>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</si>
  <si>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</si>
  <si>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</si>
  <si>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</si>
  <si>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</si>
  <si>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</si>
  <si>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</si>
  <si>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</si>
  <si>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</si>
  <si>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</si>
  <si>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</si>
  <si>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</si>
  <si>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</si>
  <si>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</si>
  <si>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</si>
  <si>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</si>
  <si>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</si>
  <si>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</si>
  <si>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</si>
  <si>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</si>
  <si>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</si>
  <si>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</si>
  <si>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</si>
  <si>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</si>
  <si>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</si>
  <si>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</si>
  <si>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</si>
  <si>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</si>
  <si>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</si>
  <si>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</si>
  <si>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</si>
  <si>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</si>
  <si>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</si>
  <si>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</si>
  <si>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</si>
  <si>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</si>
  <si>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</si>
  <si>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</si>
  <si>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</si>
  <si>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</si>
  <si>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</si>
  <si>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</si>
  <si>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</si>
  <si>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</si>
  <si>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</si>
  <si>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</si>
  <si>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</si>
  <si>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</si>
  <si>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</si>
  <si>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</si>
  <si>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</si>
  <si>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</si>
  <si>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</si>
  <si>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</si>
  <si>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</si>
  <si>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</si>
  <si>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</si>
  <si>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</si>
  <si>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</si>
  <si>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</si>
  <si>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</si>
  <si>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</si>
  <si>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</si>
  <si>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</si>
  <si>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</si>
  <si>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</si>
  <si>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</si>
  <si>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</si>
  <si>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</si>
  <si>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</si>
  <si>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</si>
  <si>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</si>
  <si>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</si>
  <si>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</si>
  <si>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</si>
  <si>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</si>
  <si>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</si>
  <si>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</si>
  <si>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</si>
  <si>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</si>
  <si>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</si>
  <si>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</si>
  <si>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</si>
  <si>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</si>
  <si>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</si>
  <si>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</si>
  <si>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</si>
  <si>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</si>
  <si>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</si>
  <si>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</si>
  <si>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</si>
  <si>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</si>
  <si>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</si>
  <si>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</si>
  <si>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</si>
  <si>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</si>
  <si>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</si>
  <si>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</si>
  <si>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</si>
  <si>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</si>
  <si>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</si>
  <si>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</si>
  <si>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</si>
  <si>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</si>
  <si>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</si>
  <si>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</si>
  <si>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</si>
  <si>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</si>
  <si>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</si>
  <si>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</si>
  <si>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</si>
  <si>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</si>
  <si>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</si>
  <si>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</si>
  <si>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</si>
  <si>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</si>
  <si>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</si>
  <si>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</si>
  <si>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</si>
  <si>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</si>
  <si>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</si>
  <si>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</si>
  <si>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</si>
  <si>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</si>
  <si>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</si>
  <si>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</si>
  <si>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</si>
  <si>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</si>
  <si>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</si>
  <si>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</si>
  <si>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</si>
  <si>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</si>
  <si>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</si>
  <si>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</si>
  <si>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</si>
  <si>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</si>
  <si>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</si>
  <si>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</si>
  <si>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</si>
  <si>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</si>
  <si>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</si>
  <si>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</si>
  <si>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</si>
  <si>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</si>
  <si>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</si>
  <si>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</si>
  <si>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</si>
  <si>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</si>
  <si>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</si>
  <si>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</si>
  <si>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</si>
  <si>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</si>
  <si>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</si>
  <si>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</si>
  <si>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</si>
  <si>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</si>
  <si>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</si>
  <si>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</si>
  <si>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</si>
  <si>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</si>
  <si>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</si>
  <si>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</si>
  <si>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</si>
  <si>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</si>
  <si>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</si>
  <si>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</si>
  <si>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</si>
  <si>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</si>
  <si>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</si>
  <si>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</si>
  <si>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</si>
  <si>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</si>
  <si>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</si>
  <si>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</si>
  <si>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</si>
  <si>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</si>
  <si>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</si>
  <si>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</si>
  <si>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</si>
  <si>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</si>
  <si>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</si>
  <si>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</si>
  <si>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</si>
  <si>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</si>
  <si>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</si>
  <si>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</si>
  <si>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</si>
  <si>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</si>
  <si>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</si>
  <si>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</si>
  <si>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</si>
  <si>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</si>
  <si>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</si>
  <si>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</si>
  <si>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</si>
  <si>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</si>
  <si>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</si>
  <si>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</si>
  <si>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</si>
  <si>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</si>
  <si>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</si>
  <si>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</si>
  <si>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</si>
  <si>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</si>
  <si>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</si>
  <si>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</si>
  <si>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</si>
  <si>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</si>
  <si>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</si>
  <si>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</si>
  <si>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</si>
  <si>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</si>
  <si>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</si>
  <si>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</si>
  <si>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</si>
  <si>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</si>
  <si>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</si>
  <si>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</si>
  <si>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</si>
  <si>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</si>
  <si>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</si>
  <si>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</si>
  <si>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</si>
  <si>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</si>
  <si>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</si>
  <si>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</si>
  <si>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</si>
  <si>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</si>
  <si>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</si>
  <si>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</si>
  <si>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</si>
  <si>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</si>
  <si>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</si>
  <si>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</si>
  <si>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</si>
  <si>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</si>
  <si>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</si>
  <si>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</si>
  <si>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</si>
  <si>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</si>
  <si>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</si>
  <si>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</si>
  <si>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</si>
  <si>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</si>
  <si>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</si>
  <si>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</si>
  <si>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</si>
  <si>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</si>
  <si>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</si>
  <si>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</si>
  <si>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</si>
  <si>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</si>
  <si>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</si>
  <si>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</si>
  <si>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</si>
  <si>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</si>
  <si>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</si>
  <si>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</si>
  <si>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</si>
  <si>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</si>
  <si>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</si>
  <si>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</si>
  <si>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</si>
  <si>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</si>
  <si>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</si>
  <si>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</si>
  <si>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</si>
  <si>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</si>
  <si>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</si>
  <si>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</si>
  <si>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</si>
  <si>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</si>
  <si>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</si>
  <si>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</si>
  <si>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</si>
  <si>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</si>
  <si>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</si>
  <si>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</si>
  <si>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</si>
  <si>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</si>
  <si>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</si>
  <si>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</si>
  <si>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</si>
  <si>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</si>
  <si>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</si>
  <si>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</si>
  <si>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</si>
  <si>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</si>
  <si>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</si>
  <si>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</si>
  <si>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</si>
  <si>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</si>
  <si>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</si>
  <si>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</si>
  <si>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</si>
  <si>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</si>
  <si>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</si>
  <si>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</si>
  <si>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</si>
  <si>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</si>
  <si>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</si>
  <si>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</si>
  <si>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</si>
  <si>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</si>
  <si>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</si>
  <si>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</si>
  <si>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</si>
  <si>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</si>
  <si>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</si>
  <si>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</si>
  <si>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</si>
  <si>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</si>
  <si>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</si>
  <si>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</si>
  <si>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</si>
  <si>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</si>
  <si>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</si>
  <si>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</si>
  <si>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</si>
  <si>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</si>
  <si>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</si>
  <si>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</si>
  <si>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</si>
  <si>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</si>
  <si>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</si>
  <si>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</si>
  <si>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</si>
  <si>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</si>
  <si>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</si>
  <si>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</si>
  <si>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</si>
  <si>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</si>
  <si>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</si>
  <si>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</si>
  <si>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</si>
  <si>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</si>
  <si>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</si>
  <si>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</si>
  <si>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</si>
  <si>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</si>
  <si>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</si>
  <si>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</si>
  <si>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</si>
  <si>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</si>
  <si>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</si>
  <si>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</si>
  <si>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</si>
  <si>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</si>
  <si>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</si>
  <si>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</si>
  <si>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</si>
  <si>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</si>
  <si>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</si>
  <si>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</si>
  <si>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</si>
  <si>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</si>
  <si>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</si>
  <si>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</si>
  <si>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</si>
  <si>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</si>
  <si>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</si>
  <si>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</si>
  <si>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</si>
  <si>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</si>
  <si>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</si>
  <si>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</si>
  <si>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</si>
  <si>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</si>
  <si>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</si>
  <si>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</si>
  <si>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</si>
  <si>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</si>
  <si>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</si>
  <si>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</si>
  <si>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</si>
  <si>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</si>
  <si>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</si>
  <si>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</si>
  <si>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</si>
  <si>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</si>
  <si>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</si>
  <si>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</si>
  <si>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</si>
  <si>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</si>
  <si>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</si>
  <si>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</si>
  <si>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</si>
  <si>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</si>
  <si>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</si>
  <si>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</si>
  <si>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</si>
  <si>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</si>
  <si>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</si>
  <si>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</si>
  <si>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</si>
  <si>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</si>
  <si>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</si>
  <si>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</si>
  <si>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</si>
  <si>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</si>
  <si>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</si>
  <si>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</si>
  <si>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</si>
  <si>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</si>
  <si>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</si>
  <si>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</si>
  <si>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</si>
  <si>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</si>
  <si>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</si>
  <si>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</si>
  <si>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</si>
  <si>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</si>
  <si>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</si>
  <si>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</si>
  <si>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</si>
  <si>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</si>
  <si>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</si>
  <si>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</si>
  <si>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</si>
  <si>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</si>
  <si>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</si>
  <si>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</si>
  <si>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</si>
  <si>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</si>
  <si>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</si>
  <si>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</si>
  <si>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</si>
  <si>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</si>
  <si>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</si>
  <si>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</si>
  <si>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</si>
  <si>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</si>
  <si>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</si>
  <si>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</si>
  <si>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</si>
  <si>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</si>
  <si>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</si>
  <si>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</si>
  <si>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</si>
  <si>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</si>
  <si>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</si>
  <si>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</si>
  <si>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</si>
  <si>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</si>
  <si>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</si>
  <si>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</si>
  <si>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</si>
  <si>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</si>
  <si>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</si>
  <si>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</si>
  <si>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</si>
  <si>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</si>
  <si>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</si>
  <si>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</si>
  <si>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</si>
  <si>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</si>
  <si>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</si>
  <si>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</si>
  <si>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</si>
  <si>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</si>
  <si>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</si>
  <si>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</si>
  <si>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</si>
  <si>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</si>
  <si>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</si>
  <si>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</si>
  <si>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</si>
  <si>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</si>
  <si>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</si>
  <si>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</si>
  <si>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</si>
  <si>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</si>
  <si>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</si>
  <si>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</si>
  <si>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</si>
  <si>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</si>
  <si>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</si>
  <si>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</si>
  <si>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</si>
  <si>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</si>
  <si>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</si>
  <si>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</si>
  <si>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</si>
  <si>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</si>
  <si>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</si>
  <si>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</si>
  <si>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</si>
  <si>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</si>
  <si>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</si>
  <si>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</si>
  <si>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</si>
  <si>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</si>
  <si>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</si>
  <si>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</si>
  <si>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</si>
  <si>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</si>
  <si>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</si>
  <si>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</si>
  <si>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</si>
  <si>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</si>
  <si>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</si>
  <si>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</si>
  <si>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</si>
  <si>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</si>
  <si>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</si>
  <si>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</si>
  <si>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</si>
  <si>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</si>
  <si>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</si>
  <si>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</si>
  <si>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</si>
  <si>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</si>
  <si>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</si>
  <si>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</si>
  <si>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</si>
  <si>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</si>
  <si>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</si>
  <si>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</si>
  <si>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</si>
  <si>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</si>
  <si>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</si>
  <si>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</si>
  <si>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</si>
  <si>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</si>
  <si>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</si>
  <si>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</si>
  <si>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</si>
  <si>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</si>
  <si>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</si>
  <si>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</si>
  <si>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</si>
  <si>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</si>
  <si>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</si>
  <si>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</si>
  <si>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</si>
  <si>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</si>
  <si>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</si>
  <si>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</si>
  <si>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</si>
  <si>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</si>
  <si>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</si>
  <si>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</si>
  <si>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</si>
  <si>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</si>
  <si>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</si>
  <si>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</si>
  <si>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</si>
  <si>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</si>
  <si>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</si>
  <si>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</si>
  <si>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</si>
  <si>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</si>
  <si>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</si>
  <si>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</si>
  <si>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</si>
  <si>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</si>
  <si>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</si>
  <si>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</si>
  <si>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</si>
  <si>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</si>
  <si>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</si>
  <si>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</si>
  <si>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</si>
  <si>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</si>
  <si>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</si>
  <si>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</si>
  <si>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</si>
  <si>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</si>
  <si>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</si>
  <si>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</si>
  <si>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</si>
  <si>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</si>
  <si>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</si>
  <si>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</si>
  <si>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</si>
  <si>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</si>
  <si>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</si>
  <si>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</si>
  <si>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</si>
  <si>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</si>
  <si>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</si>
  <si>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</si>
  <si>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</si>
  <si>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</si>
  <si>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</si>
  <si>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</si>
  <si>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</si>
  <si>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</si>
  <si>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</si>
  <si>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</si>
  <si>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</si>
  <si>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</si>
  <si>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</si>
  <si>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</si>
  <si>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</si>
  <si>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</si>
  <si>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</si>
  <si>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</si>
  <si>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</si>
  <si>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</si>
  <si>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</si>
  <si>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</si>
  <si>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</si>
  <si>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</si>
  <si>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</si>
  <si>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</si>
  <si>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</si>
  <si>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</si>
  <si>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</si>
  <si>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</si>
  <si>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</si>
  <si>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</si>
  <si>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</si>
  <si>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</si>
  <si>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</si>
  <si>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</si>
  <si>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</si>
  <si>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</si>
  <si>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</si>
  <si>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</si>
  <si>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</si>
  <si>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</si>
  <si>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</si>
  <si>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</si>
  <si>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</si>
  <si>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</si>
  <si>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</si>
  <si>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</si>
  <si>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</si>
  <si>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</si>
  <si>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</si>
  <si>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</si>
  <si>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</si>
  <si>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</si>
  <si>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</si>
  <si>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</si>
  <si>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</si>
  <si>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</si>
  <si>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</si>
  <si>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</si>
  <si>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</si>
  <si>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</si>
  <si>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</si>
  <si>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</si>
  <si>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</si>
  <si>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</si>
  <si>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</si>
  <si>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</si>
  <si>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</si>
  <si>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</si>
  <si>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</si>
  <si>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</si>
  <si>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</si>
  <si>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</si>
  <si>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</si>
  <si>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</si>
  <si>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</si>
  <si>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</si>
  <si>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</si>
  <si>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</si>
  <si>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</si>
  <si>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</si>
  <si>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</si>
  <si>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</si>
  <si>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</si>
  <si>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</si>
  <si>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</si>
  <si>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</si>
  <si>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</si>
  <si>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</si>
  <si>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</si>
  <si>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</si>
  <si>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</si>
  <si>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</si>
  <si>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</si>
  <si>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</si>
  <si>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</si>
  <si>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</si>
  <si>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</si>
  <si>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</si>
  <si>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</si>
  <si>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</si>
  <si>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</si>
  <si>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</si>
  <si>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</si>
  <si>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</si>
  <si>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</si>
  <si>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</si>
  <si>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</si>
  <si>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</si>
  <si>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</si>
  <si>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</si>
  <si>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</si>
  <si>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</si>
  <si>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</si>
  <si>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</si>
  <si>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</si>
  <si>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</si>
  <si>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</si>
  <si>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</si>
  <si>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</si>
  <si>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</si>
  <si>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</si>
  <si>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</si>
  <si>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</si>
  <si>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</si>
  <si>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</si>
  <si>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</si>
  <si>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</si>
  <si>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</si>
  <si>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</si>
  <si>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</si>
  <si>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</si>
  <si>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</si>
  <si>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</si>
  <si>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</si>
  <si>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</si>
  <si>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</si>
  <si>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</si>
  <si>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</si>
  <si>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</si>
  <si>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</si>
  <si>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</si>
  <si>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</si>
  <si>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</si>
  <si>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</si>
  <si>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</si>
  <si>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</si>
  <si>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</si>
  <si>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</si>
  <si>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</si>
  <si>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</si>
  <si>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</si>
  <si>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</si>
  <si>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</si>
  <si>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</si>
  <si>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</si>
  <si>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</si>
  <si>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</si>
  <si>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</si>
  <si>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</si>
  <si>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</si>
  <si>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</si>
  <si>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</si>
  <si>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</si>
  <si>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</si>
  <si>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</si>
  <si>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</si>
  <si>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</si>
  <si>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</si>
  <si>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</si>
  <si>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</si>
  <si>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</si>
  <si>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</si>
  <si>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</si>
  <si>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</si>
  <si>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</si>
  <si>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</si>
  <si>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</si>
  <si>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</si>
  <si>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</si>
  <si>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</si>
  <si>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</si>
  <si>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</si>
  <si>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</si>
  <si>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</si>
  <si>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</si>
  <si>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</si>
  <si>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</si>
  <si>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</si>
  <si>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</si>
  <si>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</si>
  <si>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</si>
  <si>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</si>
  <si>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</si>
  <si>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</si>
  <si>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</si>
  <si>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</si>
  <si>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</si>
  <si>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</si>
  <si>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</si>
  <si>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</si>
  <si>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</si>
  <si>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</si>
  <si>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</si>
  <si>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</si>
  <si>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</si>
  <si>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</si>
  <si>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</si>
  <si>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</si>
  <si>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</si>
  <si>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</si>
  <si>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</si>
  <si>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</si>
  <si>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</si>
  <si>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</si>
  <si>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</si>
  <si>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</si>
  <si>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</si>
  <si>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</si>
  <si>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</si>
  <si>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</si>
  <si>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</si>
  <si>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</si>
  <si>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</si>
  <si>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</si>
  <si>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</si>
  <si>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</si>
  <si>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</si>
  <si>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</si>
  <si>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</si>
  <si>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</si>
  <si>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</si>
  <si>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</si>
  <si>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</si>
  <si>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</si>
  <si>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</si>
  <si>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</si>
  <si>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</si>
  <si>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</si>
  <si>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</si>
  <si>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</si>
  <si>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</si>
  <si>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</si>
  <si>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</si>
  <si>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</si>
  <si>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</si>
  <si>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</si>
  <si>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</si>
  <si>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</si>
  <si>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</si>
  <si>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</si>
  <si>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</si>
  <si>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</si>
  <si>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</si>
  <si>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</si>
  <si>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</si>
  <si>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</si>
  <si>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</si>
  <si>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</si>
  <si>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</si>
  <si>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</si>
  <si>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</si>
  <si>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</si>
  <si>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</si>
  <si>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</si>
  <si>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</si>
  <si>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</si>
  <si>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</si>
  <si>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</si>
  <si>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</si>
  <si>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</si>
  <si>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</si>
  <si>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</si>
  <si>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</si>
  <si>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</si>
  <si>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</si>
  <si>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</si>
  <si>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</si>
  <si>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</si>
  <si>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</si>
  <si>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</si>
  <si>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</si>
  <si>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</si>
  <si>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</si>
  <si>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</si>
  <si>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</si>
  <si>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</si>
  <si>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</si>
  <si>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</si>
  <si>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</si>
  <si>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</si>
  <si>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</si>
  <si>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</si>
  <si>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</si>
  <si>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</si>
  <si>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</si>
  <si>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</si>
  <si>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</si>
  <si>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</si>
  <si>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</si>
  <si>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</si>
  <si>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</si>
  <si>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</si>
  <si>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</si>
  <si>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</si>
  <si>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</si>
  <si>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</si>
  <si>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</si>
  <si>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</si>
  <si>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</si>
  <si>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</si>
  <si>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</si>
  <si>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</si>
  <si>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</si>
  <si>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</si>
  <si>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</si>
  <si>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</si>
  <si>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</si>
  <si>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</si>
  <si>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</si>
  <si>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</si>
  <si>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</si>
  <si>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</si>
  <si>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</si>
  <si>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</si>
  <si>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</si>
  <si>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</si>
  <si>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</si>
  <si>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</si>
  <si>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</si>
  <si>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</si>
  <si>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</si>
  <si>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</si>
  <si>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</si>
  <si>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</si>
  <si>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</si>
  <si>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</si>
  <si>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</si>
  <si>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</si>
  <si>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</si>
  <si>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</si>
  <si>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</si>
  <si>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</si>
  <si>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</si>
  <si>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</si>
  <si>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</si>
  <si>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</si>
  <si>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</si>
  <si>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</si>
  <si>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</si>
  <si>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</si>
  <si>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</si>
  <si>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</si>
  <si>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</si>
  <si>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</si>
  <si>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</si>
  <si>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</si>
  <si>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</si>
  <si>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</si>
  <si>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</si>
  <si>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</si>
  <si>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</si>
  <si>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</si>
  <si>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</si>
  <si>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</si>
  <si>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</si>
  <si>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</si>
  <si>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</si>
  <si>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</si>
  <si>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</si>
  <si>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</si>
  <si>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</si>
  <si>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</si>
  <si>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</si>
  <si>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</si>
  <si>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</si>
  <si>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</si>
  <si>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</si>
  <si>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</si>
  <si>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</si>
  <si>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</si>
  <si>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</si>
  <si>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</si>
  <si>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</si>
  <si>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</si>
  <si>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</si>
  <si>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</si>
  <si>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</si>
  <si>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</si>
  <si>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</si>
  <si>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</si>
  <si>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</si>
  <si>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</si>
  <si>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</si>
  <si>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</si>
  <si>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</si>
  <si>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</si>
  <si>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</si>
  <si>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</si>
  <si>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</si>
  <si>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</si>
  <si>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</si>
  <si>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</si>
  <si>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</si>
  <si>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</si>
  <si>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</si>
  <si>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</si>
  <si>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</si>
  <si>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</si>
  <si>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</si>
  <si>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</si>
  <si>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</si>
  <si>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</si>
  <si>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</si>
  <si>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</si>
  <si>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</si>
  <si>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</si>
  <si>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</si>
  <si>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</si>
  <si>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</si>
  <si>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</si>
  <si>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</si>
  <si>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</si>
  <si>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</si>
  <si>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</si>
  <si>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</si>
  <si>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</si>
  <si>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</si>
  <si>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</si>
  <si>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</si>
  <si>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</si>
  <si>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</si>
  <si>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</si>
  <si>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</si>
  <si>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</si>
  <si>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</si>
  <si>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</si>
  <si>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</si>
  <si>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</si>
  <si>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</si>
  <si>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</si>
  <si>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</si>
  <si>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</si>
  <si>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</si>
  <si>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</si>
  <si>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</si>
  <si>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</si>
  <si>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</si>
  <si>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</si>
  <si>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</si>
  <si>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</si>
  <si>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</si>
  <si>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</si>
  <si>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</si>
  <si>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</si>
  <si>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</si>
  <si>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</si>
  <si>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</si>
  <si>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</si>
  <si>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</si>
  <si>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</si>
  <si>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</si>
  <si>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</si>
  <si>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</si>
  <si>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</si>
  <si>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</si>
  <si>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</si>
  <si>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</si>
  <si>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</si>
  <si>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</si>
  <si>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</si>
  <si>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</si>
  <si>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</si>
  <si>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</si>
  <si>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</si>
  <si>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</si>
  <si>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</si>
  <si>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</si>
  <si>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</si>
  <si>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</si>
  <si>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</si>
  <si>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</si>
  <si>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</si>
  <si>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</si>
  <si>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</si>
  <si>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</si>
  <si>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</si>
  <si>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</si>
  <si>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</si>
  <si>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</si>
  <si>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</si>
  <si>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</si>
  <si>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</si>
  <si>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</si>
  <si>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</si>
  <si>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</si>
  <si>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</si>
  <si>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</si>
  <si>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</si>
  <si>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</si>
  <si>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</si>
  <si>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</si>
  <si>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</si>
  <si>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</si>
  <si>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</si>
  <si>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</si>
  <si>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</si>
  <si>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</si>
  <si>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</si>
  <si>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</si>
  <si>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</si>
  <si>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</si>
  <si>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</si>
  <si>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</si>
  <si>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</si>
  <si>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</si>
  <si>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</si>
  <si>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</si>
  <si>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</si>
  <si>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</si>
  <si>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</si>
  <si>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</si>
  <si>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</si>
  <si>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</si>
  <si>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</si>
  <si>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</si>
  <si>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</si>
  <si>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</si>
  <si>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</si>
  <si>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</si>
  <si>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</si>
  <si>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</si>
  <si>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</si>
  <si>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</si>
  <si>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</si>
  <si>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</si>
  <si>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</si>
  <si>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</si>
  <si>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</si>
  <si>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</si>
  <si>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</si>
  <si>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</si>
  <si>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</si>
  <si>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</si>
  <si>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</si>
  <si>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</si>
  <si>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</si>
  <si>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</si>
  <si>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</si>
  <si>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</si>
  <si>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</si>
  <si>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</si>
  <si>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</si>
  <si>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</si>
  <si>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</si>
  <si>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</si>
  <si>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</si>
  <si>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</si>
  <si>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</si>
  <si>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</si>
  <si>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</si>
  <si>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</si>
  <si>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</si>
  <si>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</si>
  <si>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</si>
  <si>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</si>
  <si>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</si>
  <si>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</si>
  <si>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</si>
  <si>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</si>
  <si>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</si>
  <si>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</si>
  <si>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</si>
  <si>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</si>
  <si>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</si>
  <si>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</si>
  <si>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</si>
  <si>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</si>
  <si>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</si>
  <si>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</si>
  <si>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</si>
  <si>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</si>
  <si>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</si>
  <si>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</si>
  <si>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</si>
  <si>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</si>
  <si>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</si>
  <si>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</si>
  <si>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</si>
  <si>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</si>
  <si>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</si>
  <si>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</si>
  <si>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</si>
  <si>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</si>
  <si>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</si>
  <si>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</si>
  <si>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</si>
  <si>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</si>
  <si>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</si>
  <si>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</si>
  <si>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</si>
  <si>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</si>
  <si>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</si>
  <si>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</si>
  <si>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</si>
  <si>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</si>
  <si>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</si>
  <si>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</si>
  <si>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</si>
  <si>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</si>
  <si>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</si>
  <si>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</si>
  <si>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</si>
  <si>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</si>
  <si>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</si>
  <si>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</si>
  <si>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</si>
  <si>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</si>
  <si>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</si>
  <si>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</si>
  <si>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</si>
  <si>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</si>
  <si>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</si>
  <si>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</si>
  <si>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</si>
  <si>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</si>
  <si>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</si>
  <si>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</si>
  <si>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</si>
  <si>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</si>
  <si>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</si>
  <si>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</si>
  <si>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</si>
  <si>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</si>
  <si>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</si>
  <si>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</si>
  <si>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</si>
  <si>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</si>
  <si>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</si>
  <si>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</si>
  <si>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</si>
  <si>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</si>
  <si>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</si>
  <si>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</si>
  <si>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</si>
  <si>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</si>
  <si>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</si>
  <si>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</si>
  <si>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</si>
  <si>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</si>
  <si>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</si>
  <si>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</si>
  <si>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</si>
  <si>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</si>
  <si>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</si>
  <si>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</si>
  <si>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</si>
  <si>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</si>
  <si>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</si>
  <si>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</si>
  <si>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</si>
  <si>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</si>
  <si>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</si>
  <si>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</si>
  <si>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</si>
  <si>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</si>
  <si>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</si>
  <si>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</si>
  <si>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</si>
  <si>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</si>
  <si>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</si>
  <si>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</si>
  <si>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</si>
  <si>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</si>
  <si>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</si>
  <si>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</si>
  <si>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</si>
  <si>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</si>
  <si>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</si>
  <si>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</si>
  <si>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</si>
  <si>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</si>
  <si>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</si>
  <si>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</si>
  <si>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</si>
  <si>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</si>
  <si>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</si>
  <si>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</si>
  <si>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</si>
  <si>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</si>
  <si>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</si>
  <si>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</si>
  <si>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</si>
  <si>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</si>
  <si>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</si>
  <si>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</si>
  <si>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</si>
  <si>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</si>
  <si>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</si>
  <si>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</si>
  <si>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</si>
  <si>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</si>
  <si>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</si>
  <si>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</si>
  <si>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</si>
  <si>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</si>
  <si>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</si>
  <si>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</si>
  <si>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</si>
  <si>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</si>
  <si>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</si>
  <si>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</si>
  <si>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</si>
  <si>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</si>
  <si>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</si>
  <si>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</si>
  <si>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</si>
  <si>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</si>
  <si>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</si>
  <si>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</si>
  <si>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</si>
  <si>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</si>
  <si>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</si>
  <si>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</si>
  <si>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</si>
  <si>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</si>
  <si>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</si>
  <si>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</si>
  <si>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</si>
  <si>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</si>
  <si>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</si>
  <si>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</si>
  <si>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</si>
  <si>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</si>
  <si>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</si>
  <si>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</si>
  <si>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</si>
  <si>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</si>
  <si>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</si>
  <si>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</si>
  <si>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</si>
  <si>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</si>
  <si>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</si>
  <si>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</si>
  <si>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</si>
  <si>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</si>
  <si>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</si>
  <si>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</si>
  <si>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</si>
  <si>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</si>
  <si>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</si>
  <si>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</si>
  <si>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</si>
  <si>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</si>
  <si>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</si>
  <si>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</si>
  <si>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</si>
  <si>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</si>
  <si>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</si>
  <si>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</si>
  <si>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</si>
  <si>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</si>
  <si>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</si>
  <si>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</si>
  <si>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</si>
  <si>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</si>
  <si>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</si>
  <si>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</si>
  <si>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</si>
  <si>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</si>
  <si>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</si>
  <si>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</si>
  <si>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</si>
  <si>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</si>
  <si>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</si>
  <si>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</si>
  <si>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</si>
  <si>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</si>
  <si>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</si>
  <si>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</si>
  <si>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</si>
  <si>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</si>
  <si>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</si>
  <si>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</si>
  <si>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</si>
  <si>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</si>
  <si>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</si>
  <si>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</si>
  <si>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</si>
  <si>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</si>
  <si>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</si>
  <si>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</si>
  <si>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</si>
  <si>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</si>
  <si>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</si>
  <si>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</si>
  <si>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</si>
  <si>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</si>
  <si>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</si>
  <si>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</si>
  <si>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</si>
  <si>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</si>
  <si>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</si>
  <si>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</si>
  <si>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</si>
  <si>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</si>
  <si>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</si>
  <si>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</si>
  <si>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</si>
  <si>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</si>
  <si>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</si>
  <si>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</si>
  <si>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</si>
  <si>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</si>
  <si>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</si>
  <si>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</si>
  <si>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</si>
  <si>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</si>
  <si>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</si>
  <si>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</si>
  <si>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</si>
  <si>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</si>
  <si>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</si>
  <si>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</si>
  <si>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</si>
  <si>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</si>
  <si>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</si>
  <si>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</si>
  <si>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</si>
  <si>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</si>
  <si>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</si>
  <si>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</si>
  <si>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</si>
  <si>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</si>
  <si>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</si>
  <si>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</si>
  <si>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</si>
  <si>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</si>
  <si>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</si>
  <si>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</si>
  <si>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</si>
  <si>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</si>
  <si>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</si>
  <si>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</si>
  <si>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</si>
  <si>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</si>
  <si>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</si>
  <si>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</si>
  <si>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</si>
  <si>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</si>
  <si>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</si>
  <si>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</si>
  <si>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</si>
  <si>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</si>
  <si>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</si>
  <si>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</si>
  <si>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</si>
  <si>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</si>
  <si>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</si>
  <si>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</si>
  <si>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</si>
  <si>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</si>
  <si>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</si>
  <si>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</si>
  <si>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</si>
  <si>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</si>
  <si>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</si>
  <si>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</si>
  <si>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</si>
  <si>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</si>
  <si>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</si>
  <si>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</si>
  <si>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</si>
  <si>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</si>
  <si>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</si>
  <si>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</si>
  <si>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</si>
  <si>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</si>
  <si>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</si>
  <si>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</si>
  <si>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</si>
  <si>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</si>
  <si>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</si>
  <si>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</si>
  <si>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</si>
  <si>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</si>
  <si>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</si>
  <si>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</si>
  <si>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</si>
  <si>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</si>
  <si>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</si>
  <si>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</si>
  <si>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</si>
  <si>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</si>
  <si>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</si>
  <si>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</si>
  <si>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</si>
  <si>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</si>
  <si>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</si>
  <si>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</si>
  <si>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</si>
  <si>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</si>
  <si>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</si>
  <si>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</si>
  <si>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</si>
  <si>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</si>
  <si>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</si>
  <si>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</si>
  <si>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</si>
  <si>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</si>
  <si>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</si>
  <si>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</si>
  <si>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</si>
  <si>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</si>
  <si>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</si>
  <si>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</si>
  <si>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</si>
  <si>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</si>
  <si>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</si>
  <si>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</si>
  <si>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</si>
  <si>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</si>
  <si>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</si>
  <si>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</si>
  <si>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</si>
  <si>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</si>
  <si>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</si>
  <si>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</si>
  <si>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</si>
  <si>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</si>
  <si>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</si>
  <si>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</si>
  <si>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</si>
  <si>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</si>
  <si>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</si>
  <si>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</si>
  <si>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</si>
  <si>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</si>
  <si>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</si>
  <si>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</si>
  <si>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</si>
  <si>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</si>
  <si>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</si>
  <si>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</si>
  <si>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</si>
  <si>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</si>
  <si>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</si>
  <si>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</si>
  <si>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</si>
  <si>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</si>
  <si>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</si>
  <si>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</si>
  <si>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</si>
  <si>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</si>
  <si>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</si>
  <si>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</si>
  <si>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</si>
  <si>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</si>
  <si>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</si>
  <si>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</si>
  <si>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</si>
  <si>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</si>
  <si>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</si>
  <si>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</si>
  <si>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</si>
  <si>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</si>
  <si>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</si>
  <si>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</si>
  <si>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</si>
  <si>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</si>
  <si>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</si>
  <si>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</si>
  <si>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</si>
  <si>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</si>
  <si>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</si>
  <si>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</si>
  <si>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</si>
  <si>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</si>
  <si>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</si>
  <si>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</si>
  <si>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</si>
  <si>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</si>
  <si>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</si>
  <si>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</si>
  <si>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</si>
  <si>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</si>
  <si>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</si>
  <si>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</si>
  <si>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</si>
  <si>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</si>
  <si>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</si>
  <si>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</si>
  <si>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</si>
  <si>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</si>
  <si>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</si>
  <si>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</si>
  <si>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</si>
  <si>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</si>
  <si>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</si>
  <si>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</si>
  <si>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</si>
  <si>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</si>
  <si>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</si>
  <si>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</si>
  <si>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</si>
  <si>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</si>
  <si>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</si>
  <si>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</si>
  <si>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</si>
  <si>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</si>
  <si>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</si>
  <si>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</si>
  <si>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</si>
  <si>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</si>
  <si>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</si>
  <si>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</si>
  <si>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</si>
  <si>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</si>
  <si>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</si>
  <si>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</si>
  <si>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</si>
  <si>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</si>
  <si>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</si>
  <si>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</si>
  <si>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</si>
  <si>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</si>
  <si>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</si>
  <si>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</si>
  <si>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</si>
  <si>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</si>
  <si>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</si>
  <si>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</si>
  <si>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</si>
  <si>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</si>
  <si>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</si>
  <si>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</si>
  <si>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</si>
  <si>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</si>
  <si>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</si>
  <si>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</si>
  <si>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</si>
  <si>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</si>
  <si>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</si>
  <si>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</si>
  <si>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</si>
  <si>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</si>
  <si>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</si>
  <si>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</si>
  <si>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</si>
  <si>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</si>
  <si>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</si>
  <si>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</si>
  <si>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</si>
  <si>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</si>
  <si>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</si>
  <si>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</si>
  <si>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</si>
  <si>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</si>
  <si>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</si>
  <si>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</si>
  <si>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</si>
  <si>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</si>
  <si>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</si>
  <si>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</si>
  <si>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</si>
  <si>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</si>
  <si>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</si>
  <si>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</si>
  <si>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</si>
  <si>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</si>
  <si>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</si>
  <si>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</si>
  <si>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</si>
  <si>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</si>
  <si>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</si>
  <si>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</si>
  <si>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</si>
  <si>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</si>
  <si>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</si>
  <si>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</si>
  <si>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</si>
  <si>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</si>
  <si>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</si>
  <si>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</si>
  <si>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</si>
  <si>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</si>
  <si>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</si>
  <si>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</si>
  <si>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</si>
  <si>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</si>
  <si>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</si>
  <si>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</si>
  <si>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</si>
  <si>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</si>
  <si>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</si>
  <si>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</si>
  <si>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</si>
  <si>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</si>
  <si>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</si>
  <si>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</si>
  <si>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</si>
  <si>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</si>
  <si>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</si>
  <si>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</si>
  <si>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</si>
  <si>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</si>
  <si>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</si>
  <si>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</si>
  <si>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</si>
  <si>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</si>
  <si>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</si>
  <si>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</si>
  <si>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</si>
  <si>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</si>
  <si>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</si>
  <si>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</si>
  <si>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</si>
  <si>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</si>
  <si>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</si>
  <si>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</si>
  <si>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</si>
  <si>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</si>
  <si>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</si>
  <si>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</si>
  <si>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</si>
  <si>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</si>
  <si>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</si>
  <si>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</si>
  <si>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</si>
  <si>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</si>
  <si>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</si>
  <si>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</si>
  <si>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</si>
  <si>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</si>
  <si>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</si>
  <si>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</si>
  <si>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</si>
  <si>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</si>
  <si>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</si>
  <si>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</si>
  <si>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</si>
  <si>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</si>
  <si>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</si>
  <si>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</si>
  <si>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</si>
  <si>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</si>
  <si>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</si>
  <si>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</si>
  <si>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</si>
  <si>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</si>
  <si>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</si>
  <si>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</si>
  <si>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</si>
  <si>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</si>
  <si>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</si>
  <si>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</si>
  <si>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</si>
  <si>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</si>
  <si>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</si>
  <si>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</si>
  <si>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</si>
  <si>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</si>
  <si>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</si>
  <si>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</si>
  <si>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</si>
  <si>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</si>
  <si>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</si>
  <si>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</si>
  <si>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</si>
  <si>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</si>
  <si>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</si>
  <si>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</si>
  <si>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</si>
  <si>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</si>
  <si>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</si>
  <si>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</si>
  <si>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</si>
  <si>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</si>
  <si>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</si>
  <si>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</si>
  <si>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</si>
  <si>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</si>
  <si>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</si>
  <si>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</si>
  <si>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</si>
  <si>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</si>
  <si>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</si>
  <si>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</si>
  <si>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</si>
  <si>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</si>
  <si>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</si>
  <si>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</si>
  <si>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</si>
  <si>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</si>
  <si>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</si>
  <si>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</si>
  <si>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</si>
  <si>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</si>
  <si>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</si>
  <si>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</si>
  <si>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</si>
  <si>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</si>
  <si>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</si>
  <si>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</si>
  <si>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</si>
  <si>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</si>
  <si>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</si>
  <si>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</si>
  <si>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</si>
  <si>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</si>
  <si>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</si>
  <si>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</si>
  <si>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</si>
  <si>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</si>
  <si>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</si>
  <si>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</si>
  <si>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</si>
  <si>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</si>
  <si>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</si>
  <si>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</si>
  <si>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</si>
  <si>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</si>
  <si>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</si>
  <si>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</si>
  <si>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</si>
  <si>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</si>
  <si>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</si>
  <si>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</si>
  <si>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</si>
  <si>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</si>
  <si>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</si>
  <si>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</si>
  <si>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</si>
  <si>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</si>
  <si>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</si>
  <si>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</si>
  <si>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</si>
  <si>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</si>
  <si>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</si>
  <si>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</si>
  <si>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</si>
  <si>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</si>
  <si>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</si>
  <si>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</si>
  <si>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</si>
  <si>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</si>
  <si>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</si>
  <si>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</si>
  <si>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</si>
  <si>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</si>
  <si>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</si>
  <si>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</si>
  <si>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</si>
  <si>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</si>
  <si>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</si>
  <si>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</si>
  <si>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</si>
  <si>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</si>
  <si>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</si>
  <si>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</si>
  <si>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</si>
  <si>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</si>
  <si>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</si>
  <si>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</si>
  <si>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</si>
  <si>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</si>
  <si>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</si>
  <si>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</si>
  <si>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</si>
  <si>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</si>
  <si>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</si>
  <si>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</si>
  <si>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</si>
  <si>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</si>
  <si>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</si>
  <si>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</si>
  <si>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</si>
  <si>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</si>
  <si>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</si>
  <si>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</si>
  <si>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</si>
  <si>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</si>
  <si>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</si>
  <si>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</si>
  <si>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</si>
  <si>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</si>
  <si>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</si>
  <si>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</si>
  <si>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</si>
  <si>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</si>
  <si>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</si>
  <si>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</si>
  <si>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</si>
  <si>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</si>
  <si>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</si>
  <si>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</si>
  <si>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</si>
  <si>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</si>
  <si>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</si>
  <si>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</si>
  <si>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</si>
  <si>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</si>
  <si>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</si>
  <si>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</si>
  <si>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</si>
  <si>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</si>
  <si>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</si>
  <si>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</si>
  <si>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</si>
  <si>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</si>
  <si>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</si>
  <si>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</si>
  <si>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</si>
  <si>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</si>
  <si>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</si>
  <si>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</si>
  <si>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</si>
  <si>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</si>
  <si>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</si>
  <si>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</si>
  <si>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</si>
  <si>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</si>
  <si>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</si>
  <si>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</si>
  <si>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</si>
  <si>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</si>
  <si>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</si>
  <si>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</si>
  <si>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</si>
  <si>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</si>
  <si>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</si>
  <si>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</si>
  <si>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</si>
  <si>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</si>
  <si>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</si>
  <si>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</si>
  <si>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</si>
  <si>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</si>
  <si>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</si>
  <si>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</si>
  <si>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</si>
  <si>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</si>
  <si>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</si>
  <si>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</si>
  <si>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</si>
  <si>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</si>
  <si>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</si>
  <si>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</si>
  <si>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</si>
  <si>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</si>
  <si>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</si>
  <si>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</si>
  <si>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</si>
  <si>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</si>
  <si>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</si>
  <si>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</si>
  <si>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</si>
  <si>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</si>
  <si>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</si>
  <si>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</si>
  <si>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</si>
  <si>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</si>
  <si>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</si>
  <si>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</si>
  <si>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</si>
  <si>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</si>
  <si>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</si>
  <si>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</si>
  <si>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</si>
  <si>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</si>
  <si>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</si>
  <si>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</si>
  <si>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</si>
  <si>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</si>
  <si>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</si>
  <si>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</si>
  <si>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</si>
  <si>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</si>
  <si>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</si>
  <si>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</si>
  <si>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</si>
  <si>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</si>
  <si>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</si>
  <si>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</si>
  <si>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</si>
  <si>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</si>
  <si>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</si>
  <si>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</si>
  <si>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</si>
  <si>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</si>
  <si>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</si>
  <si>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</si>
  <si>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</si>
  <si>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</si>
  <si>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</si>
  <si>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</si>
  <si>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</si>
  <si>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</si>
  <si>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</si>
  <si>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</si>
  <si>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</si>
  <si>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</si>
  <si>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</si>
  <si>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</si>
  <si>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</si>
  <si>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</si>
  <si>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</si>
  <si>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</si>
  <si>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</si>
  <si>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</si>
  <si>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</si>
  <si>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</si>
  <si>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</si>
  <si>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</si>
  <si>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</si>
  <si>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</si>
  <si>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</si>
  <si>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</si>
  <si>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</si>
  <si>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</si>
  <si>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</si>
  <si>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</si>
  <si>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</si>
  <si>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</si>
  <si>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</si>
  <si>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</si>
  <si>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</si>
  <si>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</si>
  <si>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</si>
  <si>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</si>
  <si>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</si>
  <si>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</si>
  <si>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</si>
  <si>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</si>
  <si>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</si>
  <si>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</si>
  <si>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</si>
  <si>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</si>
  <si>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</si>
  <si>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</si>
  <si>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</si>
  <si>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</si>
  <si>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</si>
  <si>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</si>
  <si>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</si>
  <si>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</si>
  <si>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</si>
  <si>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</si>
  <si>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</si>
  <si>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</si>
  <si>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</si>
  <si>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</si>
  <si>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</si>
  <si>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</si>
  <si>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</si>
  <si>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</si>
  <si>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</si>
  <si>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</si>
  <si>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</si>
  <si>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</si>
  <si>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</si>
  <si>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</si>
  <si>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</si>
  <si>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</si>
  <si>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</si>
  <si>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</si>
  <si>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</si>
  <si>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</si>
  <si>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</si>
  <si>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</si>
  <si>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</si>
  <si>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</si>
  <si>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</si>
  <si>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</si>
  <si>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</si>
  <si>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</si>
  <si>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</si>
  <si>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</si>
  <si>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</si>
  <si>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</si>
  <si>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</si>
  <si>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</si>
  <si>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</si>
  <si>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</si>
  <si>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</si>
  <si>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</si>
  <si>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</si>
  <si>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</si>
  <si>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</si>
  <si>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</si>
  <si>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</si>
  <si>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</si>
  <si>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</si>
  <si>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</si>
  <si>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</si>
  <si>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</si>
  <si>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</si>
  <si>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</si>
  <si>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</si>
  <si>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</si>
  <si>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</si>
  <si>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</si>
  <si>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</si>
  <si>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</si>
  <si>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</si>
  <si>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</si>
  <si>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</si>
  <si>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</si>
  <si>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</si>
  <si>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</si>
  <si>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</si>
  <si>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</si>
  <si>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</si>
  <si>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</si>
  <si>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</si>
  <si>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</si>
  <si>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</si>
  <si>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</si>
  <si>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</si>
  <si>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</si>
  <si>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</si>
  <si>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</si>
  <si>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</si>
  <si>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</si>
  <si>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</si>
  <si>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</si>
  <si>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</si>
  <si>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</si>
  <si>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</si>
  <si>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</si>
  <si>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</si>
  <si>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</si>
  <si>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</si>
  <si>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</si>
  <si>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</si>
  <si>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</si>
  <si>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</si>
  <si>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</si>
  <si>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</si>
  <si>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</si>
  <si>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</si>
  <si>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</si>
  <si>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</si>
  <si>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</si>
  <si>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</si>
  <si>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</si>
  <si>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</si>
  <si>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</si>
  <si>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</si>
  <si>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</si>
  <si>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</si>
  <si>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</si>
  <si>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</si>
  <si>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</si>
  <si>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</si>
  <si>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</si>
  <si>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</si>
  <si>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</si>
  <si>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</si>
  <si>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</si>
  <si>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</si>
  <si>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</si>
  <si>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</si>
  <si>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</si>
  <si>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</si>
  <si>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</si>
  <si>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</si>
  <si>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</si>
  <si>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</si>
  <si>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</si>
  <si>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</si>
  <si>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</si>
  <si>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</si>
  <si>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</si>
  <si>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</si>
  <si>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</si>
  <si>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</si>
  <si>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</si>
  <si>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</si>
  <si>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</si>
  <si>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</si>
  <si>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</si>
  <si>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</si>
  <si>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</si>
  <si>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</si>
  <si>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</si>
  <si>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</si>
  <si>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</si>
  <si>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</si>
  <si>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</si>
  <si>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</si>
  <si>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</si>
  <si>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</si>
  <si>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</si>
  <si>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</si>
  <si>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</si>
  <si>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</si>
  <si>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</si>
  <si>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</si>
  <si>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</si>
  <si>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</si>
  <si>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</si>
  <si>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</si>
  <si>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</si>
  <si>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</si>
  <si>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</si>
  <si>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</si>
  <si>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</si>
  <si>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</si>
  <si>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</si>
  <si>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</si>
  <si>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</si>
  <si>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</si>
  <si>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</si>
  <si>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</si>
  <si>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</si>
  <si>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</si>
  <si>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</si>
  <si>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</si>
  <si>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</si>
  <si>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</si>
  <si>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</si>
  <si>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</si>
  <si>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</si>
  <si>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</si>
  <si>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</si>
  <si>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</si>
  <si>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</si>
  <si>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</si>
  <si>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</si>
  <si>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</si>
  <si>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</si>
  <si>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</si>
  <si>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</si>
  <si>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</si>
  <si>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</si>
  <si>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</si>
  <si>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</si>
  <si>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</si>
  <si>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</si>
  <si>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</si>
  <si>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</si>
  <si>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</si>
  <si>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</si>
  <si>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</si>
  <si>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</si>
  <si>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</si>
  <si>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</si>
  <si>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</si>
  <si>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</si>
  <si>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</si>
  <si>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</si>
  <si>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</si>
  <si>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</si>
  <si>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</si>
  <si>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</si>
  <si>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</si>
  <si>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</si>
  <si>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</si>
  <si>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</si>
  <si>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</si>
  <si>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</si>
  <si>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</si>
  <si>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</si>
  <si>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</si>
  <si>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</si>
  <si>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</si>
  <si>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</si>
  <si>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</si>
  <si>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</si>
  <si>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</si>
  <si>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</si>
  <si>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</si>
  <si>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</si>
  <si>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</si>
  <si>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</si>
  <si>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</si>
  <si>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</si>
  <si>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</si>
  <si>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</si>
  <si>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</si>
  <si>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</si>
  <si>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</si>
  <si>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</si>
  <si>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</si>
  <si>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</si>
  <si>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</si>
  <si>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</si>
  <si>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</si>
  <si>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</si>
  <si>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</si>
  <si>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</si>
  <si>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</si>
  <si>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</si>
  <si>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</si>
  <si>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</si>
  <si>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</si>
  <si>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</si>
  <si>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</si>
  <si>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</si>
  <si>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</si>
  <si>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</si>
  <si>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</si>
  <si>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</si>
  <si>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</si>
  <si>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</si>
  <si>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</si>
  <si>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</si>
  <si>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</si>
  <si>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</si>
  <si>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</si>
  <si>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</si>
  <si>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</si>
  <si>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</si>
  <si>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</si>
  <si>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</si>
  <si>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</si>
  <si>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</si>
  <si>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</si>
  <si>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</si>
  <si>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</si>
  <si>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</si>
  <si>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</si>
  <si>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</si>
  <si>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</si>
  <si>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</si>
  <si>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</si>
  <si>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</si>
  <si>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</si>
  <si>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</si>
  <si>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</si>
  <si>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</si>
  <si>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</si>
  <si>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</si>
  <si>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</si>
  <si>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</si>
  <si>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</si>
  <si>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</si>
  <si>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</si>
  <si>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</si>
  <si>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</si>
  <si>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</si>
  <si>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</si>
  <si>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</si>
  <si>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</si>
  <si>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</si>
  <si>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</si>
  <si>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</si>
  <si>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</si>
  <si>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</si>
  <si>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</si>
  <si>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</si>
  <si>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</si>
  <si>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</si>
  <si>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</si>
  <si>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</si>
  <si>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</si>
  <si>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</si>
  <si>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</si>
  <si>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</si>
  <si>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</si>
  <si>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</si>
  <si>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</si>
  <si>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</si>
  <si>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</si>
  <si>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</si>
  <si>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</si>
  <si>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</si>
  <si>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</si>
  <si>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</si>
  <si>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</si>
  <si>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</si>
  <si>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</si>
  <si>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</si>
  <si>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</si>
  <si>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</si>
  <si>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</si>
  <si>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</si>
  <si>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</si>
  <si>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</si>
  <si>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</si>
  <si>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</si>
  <si>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</si>
  <si>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</si>
  <si>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</si>
  <si>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</si>
  <si>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</si>
  <si>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</si>
  <si>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</si>
  <si>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</si>
  <si>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</si>
  <si>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</si>
  <si>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</si>
  <si>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</si>
  <si>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</si>
  <si>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</si>
  <si>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</si>
  <si>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</si>
  <si>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</si>
  <si>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</si>
  <si>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</si>
  <si>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</si>
  <si>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</si>
  <si>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</si>
  <si>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</si>
  <si>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</si>
  <si>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</si>
  <si>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</si>
  <si>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</si>
  <si>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</si>
  <si>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</si>
  <si>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</si>
  <si>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</si>
  <si>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</si>
  <si>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</si>
  <si>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</si>
  <si>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</si>
  <si>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</si>
  <si>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</si>
  <si>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</si>
  <si>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</si>
  <si>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</si>
  <si>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</si>
  <si>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</si>
  <si>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</si>
  <si>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</si>
  <si>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</si>
  <si>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</si>
  <si>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</si>
  <si>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</si>
  <si>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</si>
  <si>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</si>
  <si>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</si>
  <si>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</si>
  <si>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</si>
  <si>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</si>
  <si>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</si>
  <si>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</si>
  <si>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</si>
  <si>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</si>
  <si>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</si>
  <si>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</si>
  <si>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</si>
  <si>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</si>
  <si>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</si>
  <si>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</si>
  <si>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</si>
  <si>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</si>
  <si>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</si>
  <si>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</si>
  <si>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</si>
  <si>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</si>
  <si>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</si>
  <si>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</si>
  <si>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</si>
  <si>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</si>
  <si>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</si>
  <si>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</si>
  <si>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</si>
  <si>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</si>
  <si>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</si>
  <si>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</si>
  <si>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</si>
  <si>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</si>
  <si>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</si>
  <si>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</si>
  <si>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</si>
  <si>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</si>
  <si>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</si>
  <si>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</si>
  <si>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</si>
  <si>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</si>
  <si>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</si>
  <si>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</si>
  <si>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</si>
  <si>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</si>
  <si>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</si>
  <si>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</si>
  <si>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</si>
  <si>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</si>
  <si>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</si>
  <si>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</si>
  <si>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</si>
  <si>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</si>
  <si>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</si>
  <si>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</si>
  <si>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</si>
  <si>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</si>
  <si>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</si>
  <si>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</si>
  <si>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</si>
  <si>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</si>
  <si>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</si>
  <si>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</si>
  <si>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</si>
  <si>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</si>
  <si>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</si>
  <si>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</si>
  <si>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</si>
  <si>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</si>
  <si>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</si>
  <si>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</si>
  <si>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</si>
  <si>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</si>
  <si>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</si>
  <si>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</si>
  <si>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</si>
  <si>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</si>
  <si>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</si>
  <si>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</si>
  <si>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</si>
  <si>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</si>
  <si>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</si>
  <si>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</si>
  <si>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</si>
  <si>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</si>
  <si>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</si>
  <si>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</si>
  <si>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</si>
  <si>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</si>
  <si>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</si>
  <si>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</si>
  <si>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</si>
  <si>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</si>
  <si>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</si>
  <si>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</si>
  <si>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</si>
  <si>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</si>
  <si>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</si>
  <si>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</si>
  <si>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</si>
  <si>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</si>
  <si>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</si>
  <si>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</si>
  <si>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</si>
  <si>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</si>
  <si>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</si>
  <si>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</si>
  <si>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</si>
  <si>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</si>
  <si>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</si>
  <si>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</si>
  <si>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</si>
  <si>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</si>
  <si>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</si>
  <si>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</si>
  <si>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</si>
  <si>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</si>
  <si>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</si>
  <si>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</si>
  <si>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</si>
  <si>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</si>
  <si>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</si>
  <si>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</si>
  <si>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</si>
  <si>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</si>
  <si>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</si>
  <si>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</si>
  <si>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</si>
  <si>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</si>
  <si>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</si>
  <si>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</si>
  <si>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</si>
  <si>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</si>
  <si>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</si>
  <si>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</si>
  <si>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</si>
  <si>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</si>
  <si>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</si>
  <si>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</si>
  <si>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</si>
  <si>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</si>
  <si>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</si>
  <si>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</si>
  <si>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</si>
  <si>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</si>
  <si>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</si>
  <si>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</si>
  <si>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</si>
  <si>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</si>
  <si>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</si>
  <si>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</si>
  <si>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</si>
  <si>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</si>
  <si>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</si>
  <si>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</si>
  <si>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</si>
  <si>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</si>
  <si>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</si>
  <si>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</si>
  <si>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</si>
  <si>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</si>
  <si>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</si>
  <si>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</si>
  <si>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</si>
  <si>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</si>
  <si>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</si>
  <si>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</si>
  <si>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</si>
  <si>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</si>
  <si>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</si>
  <si>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</si>
  <si>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</si>
  <si>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</si>
  <si>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</si>
  <si>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</si>
  <si>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</si>
  <si>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</si>
  <si>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</si>
  <si>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</si>
  <si>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</si>
  <si>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</si>
  <si>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</si>
  <si>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</si>
  <si>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</si>
  <si>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</si>
  <si>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</si>
  <si>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</si>
  <si>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</si>
  <si>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</si>
  <si>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</si>
  <si>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</si>
  <si>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</si>
  <si>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</si>
  <si>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</si>
  <si>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</si>
  <si>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</si>
  <si>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</si>
  <si>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</si>
  <si>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</si>
  <si>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</si>
  <si>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</si>
  <si>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</si>
  <si>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</si>
  <si>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</si>
  <si>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</si>
  <si>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</si>
  <si>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</si>
  <si>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</si>
  <si>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</si>
  <si>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</si>
  <si>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</si>
  <si>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</si>
  <si>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</si>
  <si>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</si>
  <si>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</si>
  <si>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</si>
  <si>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</si>
  <si>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</si>
  <si>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</si>
  <si>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</si>
  <si>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</si>
  <si>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</si>
  <si>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</si>
  <si>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</si>
  <si>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</si>
  <si>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</si>
  <si>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</si>
  <si>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</si>
  <si>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</si>
  <si>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</si>
  <si>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</si>
  <si>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</si>
  <si>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</si>
  <si>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</si>
  <si>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</si>
  <si>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</si>
  <si>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</si>
  <si>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</si>
  <si>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</si>
  <si>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</si>
  <si>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</si>
  <si>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</si>
  <si>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</si>
  <si>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</si>
  <si>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</si>
  <si>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</si>
  <si>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</si>
  <si>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</si>
  <si>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</si>
  <si>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</si>
  <si>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</si>
  <si>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</si>
  <si>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</si>
  <si>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</si>
  <si>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</si>
  <si>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</si>
  <si>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</si>
  <si>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</si>
  <si>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</si>
  <si>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</si>
  <si>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</si>
  <si>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</si>
  <si>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</si>
  <si>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</si>
  <si>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</si>
  <si>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</si>
  <si>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</si>
  <si>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</si>
  <si>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</si>
  <si>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</si>
  <si>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</si>
  <si>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</si>
  <si>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</si>
  <si>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</si>
  <si>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</si>
  <si>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</si>
  <si>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</si>
  <si>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</si>
  <si>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</si>
  <si>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</si>
  <si>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</si>
  <si>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</si>
  <si>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</si>
  <si>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</si>
  <si>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</si>
  <si>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</si>
  <si>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</si>
  <si>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</si>
  <si>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</si>
  <si>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</si>
  <si>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</si>
  <si>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</si>
  <si>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</si>
  <si>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</si>
  <si>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</si>
  <si>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</si>
  <si>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</si>
  <si>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</si>
  <si>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</si>
  <si>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</si>
  <si>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</si>
  <si>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</si>
  <si>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</si>
  <si>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</si>
  <si>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</si>
  <si>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</si>
  <si>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</si>
  <si>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</si>
  <si>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</si>
  <si>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</si>
  <si>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</si>
  <si>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</si>
  <si>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</si>
  <si>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</si>
  <si>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</si>
  <si>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</si>
  <si>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</si>
  <si>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</si>
  <si>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</si>
  <si>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</si>
  <si>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</si>
  <si>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</si>
  <si>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</si>
  <si>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</si>
  <si>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</si>
  <si>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</si>
  <si>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</si>
  <si>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</si>
  <si>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</si>
  <si>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</si>
  <si>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</si>
  <si>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</si>
  <si>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</si>
  <si>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</si>
  <si>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</si>
  <si>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</si>
  <si>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</si>
  <si>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</si>
  <si>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</si>
  <si>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</si>
  <si>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</si>
  <si>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</si>
  <si>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</si>
  <si>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</si>
  <si>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</si>
  <si>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</si>
  <si>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</si>
  <si>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</si>
  <si>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</si>
  <si>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</si>
  <si>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</si>
  <si>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</si>
  <si>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</si>
  <si>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</si>
  <si>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</si>
  <si>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</si>
  <si>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</si>
  <si>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</si>
  <si>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</si>
  <si>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</si>
  <si>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</si>
  <si>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</si>
  <si>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</si>
  <si>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</si>
  <si>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</si>
  <si>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</si>
  <si>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</si>
  <si>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</si>
  <si>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</si>
  <si>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</si>
  <si>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</si>
  <si>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</si>
  <si>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</si>
  <si>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</si>
  <si>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</si>
  <si>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</si>
  <si>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</si>
  <si>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</si>
  <si>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</si>
  <si>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</si>
  <si>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</si>
  <si>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</si>
  <si>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</si>
  <si>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</si>
  <si>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</si>
  <si>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</si>
  <si>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</si>
  <si>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</si>
  <si>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</si>
  <si>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</si>
  <si>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</si>
  <si>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</si>
  <si>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</si>
  <si>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</si>
  <si>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</si>
  <si>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</si>
  <si>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</si>
  <si>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</si>
  <si>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</si>
  <si>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</si>
  <si>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</si>
  <si>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</si>
  <si>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</si>
  <si>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</si>
  <si>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</si>
  <si>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</si>
  <si>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</si>
  <si>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</si>
  <si>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</si>
  <si>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</si>
  <si>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</si>
  <si>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</si>
  <si>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</si>
  <si>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</si>
  <si>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</si>
  <si>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</si>
  <si>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</si>
  <si>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</si>
  <si>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</si>
  <si>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</si>
  <si>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</si>
  <si>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</si>
  <si>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</si>
  <si>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</si>
  <si>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</si>
  <si>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</si>
  <si>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</si>
  <si>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</si>
  <si>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</si>
  <si>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</si>
  <si>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</si>
  <si>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</si>
  <si>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</si>
  <si>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</si>
  <si>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</si>
  <si>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</si>
  <si>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</si>
  <si>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</si>
  <si>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</si>
  <si>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</si>
  <si>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</si>
  <si>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</si>
  <si>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</si>
  <si>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</si>
  <si>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</si>
  <si>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</si>
  <si>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</si>
  <si>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</si>
  <si>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</si>
  <si>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</si>
  <si>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</si>
  <si>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</si>
  <si>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</si>
  <si>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</si>
  <si>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</si>
  <si>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</si>
  <si>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</si>
  <si>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</si>
  <si>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</si>
  <si>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</si>
  <si>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</si>
  <si>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</si>
  <si>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</si>
  <si>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</si>
  <si>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</si>
  <si>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</si>
  <si>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</si>
  <si>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</si>
  <si>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</si>
  <si>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</si>
  <si>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</si>
  <si>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</si>
  <si>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</si>
  <si>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</si>
  <si>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</si>
  <si>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</si>
  <si>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</si>
  <si>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</si>
  <si>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</si>
  <si>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</si>
  <si>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</si>
  <si>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</si>
  <si>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</si>
  <si>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</si>
  <si>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</si>
  <si>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</si>
  <si>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</si>
  <si>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</si>
  <si>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</si>
  <si>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</si>
  <si>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</si>
  <si>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</si>
  <si>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</si>
  <si>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</si>
  <si>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</si>
  <si>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</si>
  <si>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</si>
  <si>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</si>
  <si>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</si>
  <si>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</si>
  <si>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</si>
  <si>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</si>
  <si>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</si>
  <si>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</si>
  <si>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</si>
  <si>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</si>
  <si>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</si>
  <si>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</si>
  <si>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</si>
  <si>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</si>
  <si>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</si>
  <si>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</si>
  <si>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</si>
  <si>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</si>
  <si>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</si>
  <si>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</si>
  <si>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</si>
  <si>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</si>
  <si>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</si>
  <si>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</si>
  <si>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</si>
  <si>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</si>
  <si>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</si>
  <si>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</si>
  <si>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</si>
  <si>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</si>
  <si>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</si>
  <si>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</si>
  <si>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</si>
  <si>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</si>
  <si>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</si>
  <si>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</si>
  <si>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</si>
  <si>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</si>
  <si>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</si>
  <si>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</si>
  <si>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</si>
  <si>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</si>
  <si>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</si>
  <si>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</si>
  <si>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</si>
  <si>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</si>
  <si>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</si>
  <si>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</si>
  <si>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</si>
  <si>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</si>
  <si>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</si>
  <si>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</si>
  <si>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</si>
  <si>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</si>
  <si>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</si>
  <si>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</si>
  <si>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</si>
  <si>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</si>
  <si>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</si>
  <si>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</si>
  <si>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</si>
  <si>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</si>
  <si>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</si>
  <si>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</si>
  <si>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</si>
  <si>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</si>
  <si>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</si>
  <si>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</si>
  <si>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</si>
  <si>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</si>
  <si>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</si>
  <si>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</si>
  <si>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</si>
  <si>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</si>
  <si>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</si>
  <si>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</si>
  <si>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</si>
  <si>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</si>
  <si>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</si>
  <si>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</si>
  <si>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</si>
  <si>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</si>
  <si>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</si>
  <si>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</si>
  <si>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</si>
  <si>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</si>
  <si>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</si>
  <si>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</si>
  <si>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</si>
  <si>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</si>
  <si>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</si>
  <si>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</si>
  <si>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</si>
  <si>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</si>
  <si>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</si>
  <si>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</si>
  <si>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</si>
  <si>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</si>
  <si>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</si>
  <si>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</si>
  <si>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</si>
  <si>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</si>
  <si>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</si>
  <si>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</si>
  <si>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</si>
  <si>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</si>
  <si>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</si>
  <si>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</si>
  <si>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</si>
  <si>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</si>
  <si>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</si>
  <si>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</si>
  <si>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</si>
  <si>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</si>
  <si>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</si>
  <si>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</si>
  <si>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</si>
  <si>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</si>
  <si>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</si>
  <si>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</si>
  <si>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</si>
  <si>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</si>
  <si>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</si>
  <si>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</si>
  <si>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</si>
  <si>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</si>
  <si>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</si>
  <si>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</si>
  <si>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</si>
  <si>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</si>
  <si>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</si>
  <si>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</si>
  <si>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</si>
  <si>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</si>
  <si>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</si>
  <si>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</si>
  <si>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</si>
  <si>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</si>
  <si>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</si>
  <si>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</si>
  <si>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</si>
  <si>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</si>
  <si>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</si>
  <si>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</si>
  <si>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</si>
  <si>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</si>
  <si>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</si>
  <si>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</si>
  <si>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</si>
  <si>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</si>
  <si>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</si>
  <si>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</si>
  <si>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</si>
  <si>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</si>
  <si>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</si>
  <si>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</si>
  <si>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</si>
  <si>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</si>
  <si>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</si>
  <si>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</si>
  <si>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</si>
  <si>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</si>
  <si>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</si>
  <si>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</si>
  <si>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</si>
  <si>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</si>
  <si>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</si>
  <si>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</si>
  <si>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</si>
  <si>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</si>
  <si>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</si>
  <si>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</si>
  <si>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</si>
  <si>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</si>
  <si>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</si>
  <si>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</si>
  <si>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</si>
  <si>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</si>
  <si>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</si>
  <si>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</si>
  <si>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</si>
  <si>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</si>
  <si>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</si>
  <si>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</si>
  <si>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</si>
  <si>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</si>
  <si>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</si>
  <si>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</si>
  <si>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</si>
  <si>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</si>
  <si>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</si>
  <si>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</si>
  <si>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</si>
  <si>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</si>
  <si>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</si>
  <si>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</si>
  <si>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</si>
  <si>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</si>
  <si>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</si>
  <si>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</si>
  <si>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</si>
  <si>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</si>
  <si>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</si>
  <si>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</si>
  <si>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</si>
  <si>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</si>
  <si>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</si>
  <si>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</si>
  <si>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</si>
  <si>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</si>
  <si>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</si>
  <si>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</si>
  <si>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</si>
  <si>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</si>
  <si>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</si>
  <si>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</si>
  <si>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</si>
  <si>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</si>
  <si>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</si>
  <si>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</si>
  <si>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</si>
  <si>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</si>
  <si>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</si>
  <si>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</si>
  <si>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</si>
  <si>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</si>
  <si>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</si>
  <si>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</si>
  <si>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</si>
  <si>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</si>
  <si>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</si>
  <si>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</si>
  <si>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</si>
  <si>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</si>
  <si>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</si>
  <si>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</si>
  <si>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</si>
  <si>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</si>
  <si>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</si>
  <si>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</si>
  <si>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</si>
  <si>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</si>
  <si>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</si>
  <si>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</si>
  <si>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</si>
  <si>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</si>
  <si>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</si>
  <si>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</si>
  <si>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</si>
  <si>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</si>
  <si>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</si>
  <si>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</si>
  <si>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</si>
  <si>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</si>
  <si>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</si>
  <si>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</si>
  <si>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</si>
  <si>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</si>
  <si>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</si>
  <si>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</si>
  <si>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</si>
  <si>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</si>
  <si>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</si>
  <si>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</si>
  <si>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</si>
  <si>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</si>
  <si>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</si>
  <si>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</si>
  <si>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</si>
  <si>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</si>
  <si>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</si>
  <si>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</si>
  <si>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</si>
  <si>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</si>
  <si>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</si>
  <si>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</si>
  <si>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</si>
  <si>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</si>
  <si>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</si>
  <si>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</si>
  <si>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</si>
  <si>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</si>
  <si>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</si>
  <si>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</si>
  <si>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</si>
  <si>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</si>
  <si>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</si>
  <si>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</si>
  <si>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</si>
  <si>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</si>
  <si>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</si>
  <si>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</si>
  <si>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</si>
  <si>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</si>
  <si>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</si>
  <si>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</si>
  <si>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</si>
  <si>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</si>
  <si>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</si>
  <si>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</si>
  <si>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</si>
  <si>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</si>
  <si>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</si>
  <si>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</si>
  <si>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</si>
  <si>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</si>
  <si>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</si>
  <si>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</si>
  <si>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</si>
  <si>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</si>
  <si>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</si>
  <si>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</si>
  <si>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</si>
  <si>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</si>
  <si>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</si>
  <si>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</si>
  <si>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</si>
  <si>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</si>
  <si>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</si>
  <si>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</si>
  <si>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</si>
  <si>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</si>
  <si>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</si>
  <si>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</si>
  <si>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</si>
  <si>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</si>
  <si>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</si>
  <si>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</si>
  <si>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</si>
  <si>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</si>
  <si>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</si>
  <si>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</si>
  <si>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</si>
  <si>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</si>
  <si>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</si>
  <si>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</si>
  <si>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</si>
  <si>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</si>
  <si>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</si>
  <si>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</si>
  <si>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</si>
  <si>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</si>
  <si>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</si>
  <si>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</si>
  <si>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</si>
  <si>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</si>
  <si>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</si>
  <si>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</si>
  <si>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</si>
  <si>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</si>
  <si>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</si>
  <si>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</si>
  <si>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</si>
  <si>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</si>
  <si>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</si>
  <si>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</si>
  <si>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</si>
  <si>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</si>
  <si>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</si>
  <si>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</si>
  <si>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</si>
  <si>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</si>
  <si>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</si>
  <si>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</si>
  <si>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</si>
  <si>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</si>
  <si>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</si>
  <si>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</si>
  <si>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</si>
  <si>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</si>
  <si>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</si>
  <si>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</si>
  <si>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</si>
  <si>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</si>
  <si>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</si>
  <si>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</si>
  <si>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</si>
  <si>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</si>
  <si>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</si>
  <si>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</si>
  <si>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</si>
  <si>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</si>
  <si>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</si>
  <si>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</si>
  <si>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</si>
  <si>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</si>
  <si>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</si>
  <si>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</si>
  <si>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</si>
  <si>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</si>
  <si>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</si>
  <si>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</si>
  <si>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</si>
  <si>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</si>
  <si>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</si>
  <si>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</si>
  <si>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</si>
  <si>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</si>
  <si>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</si>
  <si>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</si>
  <si>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</si>
  <si>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</si>
  <si>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</si>
  <si>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</si>
  <si>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</si>
  <si>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</si>
  <si>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</si>
  <si>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</si>
  <si>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</si>
  <si>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</si>
  <si>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</si>
  <si>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</si>
  <si>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</si>
  <si>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</si>
  <si>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</si>
  <si>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</si>
  <si>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</si>
  <si>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</si>
  <si>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</si>
  <si>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</si>
  <si>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</si>
  <si>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</si>
  <si>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</si>
  <si>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</si>
  <si>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</si>
  <si>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</si>
  <si>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</si>
  <si>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</si>
  <si>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</si>
  <si>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</si>
  <si>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</si>
  <si>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</si>
  <si>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</si>
  <si>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</si>
  <si>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</si>
  <si>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</si>
  <si>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</si>
  <si>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</si>
  <si>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</si>
  <si>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</si>
  <si>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</si>
  <si>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</si>
  <si>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</si>
  <si>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</si>
  <si>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</si>
  <si>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</si>
  <si>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</si>
  <si>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</si>
  <si>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</si>
  <si>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</si>
  <si>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</si>
  <si>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</si>
  <si>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</si>
  <si>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</si>
  <si>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</si>
  <si>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</si>
  <si>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</si>
  <si>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</si>
  <si>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</si>
  <si>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</si>
  <si>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</si>
  <si>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</si>
  <si>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</si>
  <si>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</si>
  <si>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</si>
  <si>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</si>
  <si>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</si>
  <si>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</si>
  <si>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</si>
  <si>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</si>
  <si>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</si>
  <si>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</si>
  <si>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</si>
  <si>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</si>
  <si>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</si>
  <si>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</si>
  <si>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</si>
  <si>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</si>
  <si>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</si>
  <si>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</si>
  <si>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</si>
  <si>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</si>
  <si>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</si>
  <si>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</si>
  <si>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</si>
  <si>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</si>
  <si>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</si>
  <si>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</si>
  <si>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</si>
  <si>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</si>
  <si>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</si>
  <si>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</si>
  <si>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</si>
  <si>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</si>
  <si>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</si>
  <si>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</si>
  <si>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</si>
  <si>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</si>
  <si>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</si>
  <si>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</si>
  <si>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</si>
  <si>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</si>
  <si>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</si>
  <si>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</si>
  <si>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</si>
  <si>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</si>
  <si>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</si>
  <si>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</si>
  <si>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</si>
  <si>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</si>
  <si>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</si>
  <si>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</si>
  <si>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</si>
  <si>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</si>
  <si>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</si>
  <si>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</si>
  <si>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</si>
  <si>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</si>
  <si>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</si>
  <si>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</si>
  <si>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</si>
  <si>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</si>
  <si>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</si>
  <si>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</si>
  <si>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</si>
  <si>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</si>
  <si>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</si>
  <si>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</si>
  <si>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</si>
  <si>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</si>
  <si>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</si>
  <si>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</si>
  <si>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</si>
  <si>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</si>
  <si>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</si>
  <si>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</si>
  <si>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</si>
  <si>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</si>
  <si>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</si>
  <si>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</si>
  <si>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</si>
  <si>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</si>
  <si>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</si>
  <si>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</si>
  <si>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</si>
  <si>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</si>
  <si>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</si>
  <si>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</si>
  <si>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</si>
  <si>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</si>
  <si>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</si>
  <si>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</si>
  <si>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</si>
  <si>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</si>
  <si>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</si>
  <si>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</si>
  <si>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</si>
  <si>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</si>
  <si>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</si>
  <si>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</si>
  <si>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</si>
  <si>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</si>
  <si>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</si>
  <si>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</si>
  <si>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</si>
  <si>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</si>
  <si>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</si>
  <si>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</si>
  <si>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</si>
  <si>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</si>
  <si>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</si>
  <si>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</si>
  <si>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</si>
  <si>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</si>
  <si>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</si>
  <si>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</si>
  <si>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</si>
  <si>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</si>
  <si>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</si>
  <si>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</si>
  <si>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</si>
  <si>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</si>
  <si>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</si>
  <si>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</si>
  <si>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</si>
  <si>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</si>
  <si>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</si>
  <si>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</si>
  <si>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</si>
  <si>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</si>
  <si>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</si>
  <si>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</si>
  <si>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</si>
  <si>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</si>
  <si>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</si>
  <si>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</si>
  <si>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</si>
  <si>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</si>
  <si>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</si>
  <si>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</si>
  <si>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</si>
  <si>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</si>
  <si>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</si>
  <si>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</si>
  <si>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</si>
  <si>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</si>
  <si>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</si>
  <si>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</si>
  <si>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</si>
  <si>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</si>
  <si>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</si>
  <si>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</si>
  <si>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</si>
  <si>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</si>
  <si>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</si>
  <si>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</si>
  <si>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</si>
  <si>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</si>
  <si>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</si>
  <si>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</si>
  <si>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</si>
  <si>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</si>
  <si>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</si>
  <si>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</si>
  <si>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</si>
  <si>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</si>
  <si>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</si>
  <si>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</si>
  <si>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</si>
  <si>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</si>
  <si>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</si>
  <si>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</si>
  <si>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</si>
  <si>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</si>
  <si>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</si>
  <si>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</si>
  <si>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</si>
  <si>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</si>
  <si>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</si>
  <si>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</si>
  <si>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</si>
  <si>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</si>
  <si>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</si>
  <si>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</si>
  <si>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</si>
  <si>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</si>
  <si>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</si>
  <si>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</si>
  <si>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</si>
  <si>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</si>
  <si>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</si>
  <si>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</si>
  <si>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</si>
  <si>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</si>
  <si>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</si>
  <si>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</si>
  <si>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</si>
  <si>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</si>
  <si>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</si>
  <si>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</si>
  <si>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</si>
  <si>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</si>
  <si>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</si>
  <si>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</si>
  <si>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</si>
  <si>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</si>
  <si>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</si>
  <si>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</si>
  <si>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</si>
  <si>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</si>
  <si>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</si>
  <si>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</si>
  <si>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</si>
  <si>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</si>
  <si>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</si>
  <si>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</si>
  <si>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</si>
  <si>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</si>
  <si>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</si>
  <si>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</si>
  <si>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</si>
  <si>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</si>
  <si>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</si>
  <si>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</si>
  <si>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</si>
  <si>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</si>
  <si>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</si>
  <si>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</si>
  <si>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</si>
  <si>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</si>
  <si>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</si>
  <si>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</si>
  <si>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</si>
  <si>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</si>
  <si>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</si>
  <si>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</si>
  <si>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</si>
  <si>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</si>
  <si>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</si>
  <si>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</si>
  <si>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</si>
  <si>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</si>
  <si>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</si>
  <si>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</si>
  <si>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</si>
  <si>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</si>
  <si>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</si>
  <si>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</si>
  <si>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</si>
  <si>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</si>
  <si>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</si>
  <si>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</si>
  <si>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</si>
  <si>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</si>
  <si>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</si>
  <si>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</si>
  <si>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</si>
  <si>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</si>
  <si>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</si>
  <si>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</si>
  <si>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</si>
  <si>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</si>
  <si>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</si>
  <si>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</si>
  <si>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</si>
  <si>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</si>
  <si>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</si>
  <si>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</si>
  <si>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</si>
  <si>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</si>
  <si>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</si>
  <si>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</si>
  <si>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</si>
  <si>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</si>
  <si>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</si>
  <si>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</si>
  <si>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</si>
  <si>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</si>
  <si>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</si>
  <si>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</si>
  <si>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</si>
  <si>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</si>
  <si>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</si>
  <si>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</si>
  <si>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</si>
  <si>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</si>
  <si>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</si>
  <si>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</si>
  <si>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</si>
  <si>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</si>
  <si>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</si>
  <si>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</si>
  <si>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</si>
  <si>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</si>
  <si>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</si>
  <si>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</si>
  <si>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</si>
  <si>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</si>
  <si>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</si>
  <si>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</si>
  <si>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</si>
  <si>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</si>
  <si>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</si>
  <si>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</si>
  <si>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</si>
  <si>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</si>
  <si>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</si>
  <si>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</si>
  <si>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</si>
  <si>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</si>
  <si>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</si>
  <si>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</si>
  <si>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</si>
  <si>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</si>
  <si>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</si>
  <si>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</si>
  <si>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</si>
  <si>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</si>
  <si>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</si>
  <si>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</si>
  <si>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</si>
  <si>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</si>
  <si>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</si>
  <si>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</si>
  <si>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</si>
  <si>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</si>
  <si>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</si>
  <si>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</si>
  <si>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</si>
  <si>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</si>
  <si>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</si>
  <si>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</si>
  <si>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</si>
  <si>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</si>
  <si>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</si>
  <si>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</si>
  <si>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</si>
  <si>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</si>
  <si>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</si>
  <si>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</si>
  <si>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</si>
  <si>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</si>
  <si>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</si>
  <si>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</si>
  <si>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</si>
  <si>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</si>
  <si>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</si>
  <si>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</si>
  <si>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</si>
  <si>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</si>
  <si>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</si>
  <si>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</si>
  <si>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</si>
  <si>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</si>
  <si>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</si>
  <si>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</si>
  <si>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</si>
  <si>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</si>
  <si>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</si>
  <si>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</si>
  <si>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</si>
  <si>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</si>
  <si>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</si>
  <si>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</si>
  <si>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</si>
  <si>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</si>
  <si>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</si>
  <si>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</si>
  <si>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</si>
  <si>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</si>
  <si>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</si>
  <si>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</si>
  <si>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</si>
  <si>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</si>
  <si>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</si>
  <si>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</si>
  <si>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</si>
  <si>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</si>
  <si>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</si>
  <si>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</si>
  <si>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</si>
  <si>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</si>
  <si>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</si>
  <si>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</si>
  <si>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</si>
  <si>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</si>
  <si>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</si>
  <si>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</si>
  <si>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</si>
  <si>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</si>
  <si>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</si>
  <si>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</si>
  <si>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</si>
  <si>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</si>
  <si>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</si>
  <si>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</si>
  <si>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</si>
  <si>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</si>
  <si>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</si>
  <si>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</si>
  <si>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</si>
  <si>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</si>
  <si>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</si>
  <si>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</si>
  <si>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</si>
  <si>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</si>
  <si>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</si>
  <si>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</si>
  <si>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</si>
  <si>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</si>
  <si>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</si>
  <si>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</si>
  <si>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</si>
  <si>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</si>
  <si>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</si>
  <si>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</si>
  <si>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</si>
  <si>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</si>
  <si>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</si>
  <si>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</si>
  <si>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</si>
  <si>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</si>
  <si>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</si>
  <si>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</si>
  <si>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</si>
  <si>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</si>
  <si>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</si>
  <si>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</si>
  <si>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</si>
  <si>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</si>
  <si>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</si>
  <si>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</si>
  <si>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</si>
  <si>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</si>
  <si>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</si>
  <si>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</si>
  <si>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</si>
  <si>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</si>
  <si>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</si>
  <si>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</si>
  <si>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</si>
  <si>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</si>
  <si>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</si>
  <si>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</si>
  <si>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</si>
  <si>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</si>
  <si>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</si>
  <si>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</si>
  <si>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</si>
  <si>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</si>
  <si>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</si>
  <si>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</si>
  <si>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</si>
  <si>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</si>
  <si>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</si>
  <si>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</si>
  <si>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</si>
  <si>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</si>
  <si>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</si>
  <si>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</si>
  <si>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</si>
  <si>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</si>
  <si>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</si>
  <si>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</si>
  <si>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</si>
  <si>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</si>
  <si>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</si>
  <si>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</si>
  <si>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</si>
  <si>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</si>
  <si>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</si>
  <si>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</si>
  <si>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</si>
  <si>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</si>
  <si>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</si>
  <si>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</si>
  <si>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</si>
  <si>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</si>
  <si>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</si>
  <si>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</si>
  <si>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</si>
  <si>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</si>
  <si>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</si>
  <si>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</si>
  <si>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</si>
  <si>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</si>
  <si>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</si>
  <si>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</si>
  <si>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</si>
  <si>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</si>
  <si>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</si>
  <si>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</si>
  <si>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</si>
  <si>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</si>
  <si>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</si>
  <si>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</si>
  <si>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</si>
  <si>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</si>
  <si>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</si>
  <si>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</si>
  <si>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</si>
  <si>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</si>
  <si>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</si>
  <si>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</si>
  <si>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</si>
  <si>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</si>
  <si>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</si>
  <si>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</si>
  <si>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</si>
  <si>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</si>
  <si>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</si>
  <si>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</si>
  <si>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</si>
  <si>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</si>
  <si>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</si>
  <si>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</si>
  <si>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</si>
  <si>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</si>
  <si>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</si>
  <si>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</si>
  <si>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</si>
  <si>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</si>
  <si>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</si>
  <si>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</si>
  <si>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</si>
  <si>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</si>
  <si>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</si>
  <si>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</si>
  <si>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</si>
  <si>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</si>
  <si>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</si>
  <si>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</si>
  <si>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</si>
  <si>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</si>
  <si>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</si>
  <si>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</si>
  <si>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</si>
  <si>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</si>
  <si>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</si>
  <si>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</si>
  <si>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</si>
  <si>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</si>
  <si>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</si>
  <si>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</si>
  <si>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</si>
  <si>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</si>
  <si>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</si>
  <si>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</si>
  <si>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</si>
  <si>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</si>
  <si>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</si>
  <si>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</si>
  <si>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</si>
  <si>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</si>
  <si>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</si>
  <si>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</si>
  <si>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</si>
  <si>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</si>
  <si>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</si>
  <si>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</si>
  <si>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</si>
  <si>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</si>
  <si>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</si>
  <si>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</si>
  <si>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</si>
  <si>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</si>
  <si>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</si>
  <si>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</si>
  <si>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</si>
  <si>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</si>
  <si>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</si>
  <si>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</si>
  <si>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</si>
  <si>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</si>
  <si>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</si>
  <si>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</si>
  <si>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</si>
  <si>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</si>
  <si>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</si>
  <si>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</si>
  <si>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</si>
  <si>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</si>
  <si>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</si>
  <si>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</si>
  <si>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</si>
  <si>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</si>
  <si>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</si>
  <si>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</si>
  <si>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</si>
  <si>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</si>
  <si>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</si>
  <si>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</si>
  <si>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</si>
  <si>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</si>
  <si>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</si>
  <si>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</si>
  <si>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</si>
  <si>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</si>
  <si>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</si>
  <si>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</si>
  <si>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</si>
  <si>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</si>
  <si>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</si>
  <si>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</si>
  <si>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</si>
  <si>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</si>
  <si>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</si>
  <si>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</si>
  <si>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</si>
  <si>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</si>
  <si>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</si>
  <si>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</si>
  <si>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</si>
  <si>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</si>
  <si>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</si>
  <si>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</si>
  <si>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</si>
  <si>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</si>
  <si>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</si>
  <si>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</si>
  <si>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</si>
  <si>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</si>
  <si>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</si>
  <si>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</si>
  <si>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</si>
  <si>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</si>
  <si>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</si>
  <si>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</si>
  <si>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</si>
  <si>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</si>
  <si>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</si>
  <si>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</si>
  <si>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</si>
  <si>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</si>
  <si>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</si>
  <si>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</si>
  <si>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</si>
  <si>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</si>
  <si>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</si>
  <si>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</si>
  <si>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</si>
  <si>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</si>
  <si>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</si>
  <si>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</si>
  <si>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</si>
  <si>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</si>
  <si>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</si>
  <si>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</si>
  <si>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</si>
  <si>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</si>
  <si>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</si>
  <si>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</si>
  <si>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</si>
  <si>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</si>
  <si>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</si>
  <si>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</si>
  <si>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</si>
  <si>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</si>
  <si>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</si>
  <si>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</si>
  <si>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</si>
  <si>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</si>
  <si>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</si>
  <si>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</si>
  <si>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</si>
  <si>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</si>
  <si>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</si>
  <si>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</si>
  <si>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</si>
  <si>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</si>
  <si>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</si>
  <si>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</si>
  <si>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</si>
  <si>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</si>
  <si>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</si>
  <si>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</si>
  <si>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</si>
  <si>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</si>
  <si>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</si>
  <si>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</si>
  <si>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</si>
  <si>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</si>
  <si>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</si>
  <si>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</si>
  <si>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</si>
  <si>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</si>
  <si>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</si>
  <si>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</si>
  <si>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</si>
  <si>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</si>
  <si>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</si>
  <si>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</si>
  <si>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</si>
  <si>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</si>
  <si>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</si>
  <si>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</si>
  <si>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</si>
  <si>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</si>
  <si>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</si>
  <si>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</si>
  <si>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</si>
  <si>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</si>
  <si>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</si>
  <si>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</si>
  <si>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</si>
  <si>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</si>
  <si>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</si>
  <si>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</si>
  <si>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</si>
  <si>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</si>
  <si>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</si>
  <si>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</si>
  <si>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</si>
  <si>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</si>
  <si>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</si>
  <si>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</si>
  <si>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</si>
  <si>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</si>
  <si>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</si>
  <si>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</si>
  <si>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</si>
  <si>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</si>
  <si>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</si>
  <si>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</si>
  <si>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</si>
  <si>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</si>
  <si>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</si>
  <si>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</si>
  <si>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</si>
  <si>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</si>
  <si>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</si>
  <si>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</si>
  <si>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</si>
  <si>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</si>
  <si>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</si>
  <si>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</si>
  <si>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</si>
  <si>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</si>
  <si>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</si>
  <si>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</si>
  <si>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</si>
  <si>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</si>
  <si>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</si>
  <si>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</si>
  <si>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</si>
  <si>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</si>
  <si>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</si>
  <si>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</si>
  <si>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</si>
  <si>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</si>
  <si>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</si>
  <si>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</si>
  <si>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</si>
  <si>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</si>
  <si>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</si>
  <si>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</si>
  <si>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</si>
  <si>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</si>
  <si>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</si>
  <si>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</si>
  <si>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</si>
  <si>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</si>
  <si>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</si>
  <si>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</si>
  <si>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</si>
  <si>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</si>
  <si>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</si>
  <si>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</si>
  <si>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</si>
  <si>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</si>
  <si>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</si>
  <si>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</si>
  <si>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</si>
  <si>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</si>
  <si>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</si>
  <si>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</si>
  <si>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</si>
  <si>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</si>
  <si>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</si>
  <si>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</si>
  <si>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</si>
  <si>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</si>
  <si>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</si>
  <si>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</si>
  <si>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</si>
  <si>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</si>
  <si>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</si>
  <si>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</si>
  <si>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</si>
  <si>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</si>
  <si>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</si>
  <si>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</si>
  <si>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</si>
  <si>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</si>
  <si>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</si>
  <si>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</si>
  <si>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</si>
  <si>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</si>
  <si>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</si>
  <si>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</si>
  <si>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</si>
  <si>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</si>
  <si>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</si>
  <si>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</si>
  <si>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</si>
  <si>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</si>
  <si>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</si>
  <si>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</si>
  <si>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</si>
  <si>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</si>
  <si>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</si>
  <si>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</si>
  <si>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</si>
  <si>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</si>
  <si>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</si>
  <si>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</si>
  <si>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</si>
  <si>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</si>
  <si>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</si>
  <si>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</si>
  <si>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</si>
  <si>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</si>
  <si>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</si>
  <si>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</si>
  <si>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</si>
  <si>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</si>
  <si>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</si>
  <si>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</si>
  <si>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</si>
  <si>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</si>
  <si>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</si>
  <si>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</si>
  <si>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</si>
  <si>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</si>
  <si>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</si>
  <si>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</si>
  <si>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</si>
  <si>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</si>
  <si>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</si>
  <si>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</si>
  <si>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</si>
  <si>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</si>
  <si>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</si>
  <si>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</si>
  <si>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</si>
  <si>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</si>
  <si>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</si>
  <si>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</si>
  <si>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</si>
  <si>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</si>
  <si>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</si>
  <si>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</si>
  <si>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</si>
  <si>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</si>
  <si>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</si>
  <si>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</si>
  <si>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</si>
  <si>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</si>
  <si>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</si>
  <si>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</si>
  <si>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</si>
  <si>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</si>
  <si>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</si>
  <si>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</si>
  <si>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</si>
  <si>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</si>
  <si>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</si>
  <si>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</si>
  <si>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</si>
  <si>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</si>
  <si>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</si>
  <si>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</si>
  <si>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</si>
  <si>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</si>
  <si>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</si>
  <si>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</si>
  <si>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</si>
  <si>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</si>
  <si>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</si>
  <si>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</si>
  <si>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</si>
  <si>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</si>
  <si>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</si>
  <si>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</si>
  <si>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</si>
  <si>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</si>
  <si>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</si>
  <si>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</si>
  <si>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</si>
  <si>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</si>
  <si>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</si>
  <si>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</si>
  <si>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</si>
  <si>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</si>
  <si>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</si>
  <si>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</si>
  <si>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</si>
  <si>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</si>
  <si>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</si>
  <si>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</si>
  <si>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</si>
  <si>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</si>
  <si>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</si>
  <si>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</si>
  <si>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</si>
  <si>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</si>
  <si>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</si>
  <si>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</si>
  <si>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</si>
  <si>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</si>
  <si>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</si>
  <si>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</si>
  <si>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</si>
  <si>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</si>
  <si>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</si>
  <si>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</si>
  <si>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</si>
  <si>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</si>
  <si>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</si>
  <si>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</si>
  <si>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</si>
  <si>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</si>
  <si>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</si>
  <si>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</si>
  <si>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</si>
  <si>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</si>
  <si>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</si>
  <si>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</si>
  <si>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</si>
  <si>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</si>
  <si>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</si>
  <si>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</si>
  <si>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</si>
  <si>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</si>
  <si>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</si>
  <si>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</si>
  <si>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</si>
  <si>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</si>
  <si>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</si>
  <si>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</si>
  <si>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</si>
  <si>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</si>
  <si>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</si>
  <si>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</si>
  <si>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</si>
  <si>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</si>
  <si>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</si>
  <si>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</si>
  <si>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</si>
  <si>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</si>
  <si>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</si>
  <si>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</si>
  <si>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</si>
  <si>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</si>
  <si>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</si>
  <si>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</si>
  <si>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</si>
  <si>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</si>
  <si>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</si>
  <si>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</si>
  <si>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</si>
  <si>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</si>
  <si>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</si>
  <si>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</si>
  <si>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</si>
  <si>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</si>
  <si>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</si>
  <si>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</si>
  <si>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</si>
  <si>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</si>
  <si>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</si>
  <si>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</si>
  <si>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</si>
  <si>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</si>
  <si>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</si>
  <si>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</si>
  <si>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</si>
  <si>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</si>
  <si>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</si>
  <si>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</si>
  <si>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</si>
  <si>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</si>
  <si>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</si>
  <si>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</si>
  <si>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</si>
  <si>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</si>
  <si>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</si>
  <si>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</si>
  <si>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</si>
  <si>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</si>
  <si>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</si>
  <si>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</si>
  <si>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</si>
  <si>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</si>
  <si>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</si>
  <si>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</si>
  <si>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</si>
  <si>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</si>
  <si>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</si>
  <si>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</si>
  <si>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</si>
  <si>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</si>
  <si>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</si>
  <si>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</si>
  <si>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</si>
  <si>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</si>
  <si>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</si>
  <si>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</si>
  <si>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</si>
  <si>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</si>
  <si>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</si>
  <si>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</si>
  <si>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</si>
  <si>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</si>
  <si>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</si>
  <si>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</si>
  <si>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</si>
  <si>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</si>
  <si>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</si>
  <si>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</si>
  <si>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</si>
  <si>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</si>
  <si>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</si>
  <si>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</si>
  <si>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</si>
  <si>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</si>
  <si>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</si>
  <si>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</si>
  <si>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</si>
  <si>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</si>
  <si>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</si>
  <si>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</si>
  <si>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</si>
  <si>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</si>
  <si>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</si>
  <si>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</si>
  <si>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</si>
  <si>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</si>
  <si>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</si>
  <si>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</si>
  <si>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</si>
  <si>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</si>
  <si>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</si>
  <si>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</si>
  <si>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</si>
  <si>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</si>
  <si>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</si>
  <si>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</si>
  <si>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</si>
  <si>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</si>
  <si>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</si>
  <si>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</si>
  <si>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</si>
  <si>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</si>
  <si>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</si>
  <si>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</si>
  <si>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</si>
  <si>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</si>
  <si>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</si>
  <si>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</si>
  <si>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</si>
  <si>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</si>
  <si>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</si>
  <si>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</si>
  <si>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</si>
  <si>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</si>
  <si>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</si>
  <si>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</si>
  <si>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</si>
  <si>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</si>
  <si>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</si>
  <si>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</si>
  <si>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</si>
  <si>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</si>
  <si>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</si>
  <si>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</si>
  <si>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</si>
  <si>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</si>
  <si>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</si>
  <si>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</si>
  <si>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</si>
  <si>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</si>
  <si>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</si>
  <si>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</si>
  <si>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</si>
  <si>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</si>
  <si>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</si>
  <si>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</si>
  <si>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</si>
  <si>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</si>
  <si>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</si>
  <si>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</si>
  <si>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</si>
  <si>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</si>
  <si>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PCM-20251007-00001228</t>
  </si>
  <si>
    <t xml:space="preserve">100 min </t>
  </si>
  <si>
    <t xml:space="preserve"> PCM-20251007-00001146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</si>
  <si>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</si>
  <si>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</si>
  <si>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</si>
  <si>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</si>
  <si>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</si>
  <si>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</si>
  <si>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 / Gen has an issue as the team found FIP faulty, and another team is on the way with a new FIP</t>
  </si>
  <si>
    <t>PCM-20251007-00001306</t>
  </si>
  <si>
    <t>scattered sites HAJ0295 &amp; HAJ0072 / EM team need 20 min for HAJ0295 2nd Team need 45 min for HAJ0072</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</si>
  <si>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</si>
  <si>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</si>
  <si>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</si>
  <si>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</si>
  <si>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</si>
  <si>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</si>
  <si>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PCM-20251007-00001024</t>
  </si>
  <si>
    <t xml:space="preserve">Lte sectors flapping due to REC module faulty // ETA 30 mins </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</si>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</sst>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7" totalsRowShown="0" headerRowDxfId="15" dataDxfId="14" headerRowBorderDxfId="12" tableBorderDxfId="13">
  <autoFilter ref="A1:L2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274.59857673611259</v>
      </c>
      <c r="H2" s="82">
        <v>45662.943402777775</v>
      </c>
      <c r="I2" s="65" t="str">
        <f>IFERROR(VLOOKUP(D2,DB!A:F,6,0),"")</f>
        <v>Generator-SG</v>
      </c>
      <c r="J2" s="65" t="str">
        <f>IFERROR(VLOOKUP(D2,DB!A:G,7,0),"")</f>
        <v>Dead</v>
      </c>
      <c r="K2" s="73" t="s">
        <v>38965</v>
      </c>
      <c r="L2" s="71" t="str">
        <f>IFERROR(VLOOKUP(D2,DB!A:I,9,0),"")</f>
        <v>Latis</v>
      </c>
    </row>
    <row r="3" spans="1:12" ht="15" customHeight="1">
      <c r="A3" s="148" t="s">
        <v>38966</v>
      </c>
      <c r="B3" s="149" t="str">
        <f>IFERROR(VLOOKUP(D3,DB!A:K,11,0),"")</f>
        <v>R1</v>
      </c>
      <c r="C3" s="149">
        <v>1</v>
      </c>
      <c r="D3" s="149" t="s">
        <v>14311</v>
      </c>
      <c r="E3" s="150" t="s">
        <v>38967</v>
      </c>
      <c r="F3" s="151">
        <v>45937.536851851852</v>
      </c>
      <c r="G3" s="152">
        <f ca="1">IFERROR(NOW()-F3,"")</f>
        <v>1.0150810187042225E-2</v>
      </c>
      <c r="H3" s="151">
        <v>45937.52921296296</v>
      </c>
      <c r="I3" s="149" t="str">
        <f>IFERROR(VLOOKUP(D3,DB!A:F,6,0),"")</f>
        <v>SCECO</v>
      </c>
      <c r="J3" s="65" t="str">
        <f>IFERROR(VLOOKUP(D3,DB!A:G,7,0),"")</f>
        <v>In progress</v>
      </c>
      <c r="K3" s="153" t="s">
        <v>38968</v>
      </c>
      <c r="L3" s="154" t="str">
        <f>IFERROR(VLOOKUP(D3,DB!A:I,9,0),"")</f>
        <v>Latis</v>
      </c>
    </row>
    <row r="4" spans="1:12" ht="15" customHeight="1">
      <c r="A4" s="148"/>
      <c r="B4" s="149" t="str">
        <f>IFERROR(VLOOKUP(D4,DB!A:K,11,0),"")</f>
        <v/>
      </c>
      <c r="C4" s="149"/>
      <c r="D4" s="149"/>
      <c r="E4" s="150"/>
      <c r="F4" s="151"/>
      <c r="G4" s="152">
        <f ca="1">IFERROR(NOW()-F4,"")</f>
        <v>45937.547002662039</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45937.547002662039</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45937.547002662039</v>
      </c>
      <c r="H6" s="151"/>
      <c r="I6" s="149" t="str">
        <f>IFERROR(VLOOKUP(D6,DB!A:F,6,0),"")</f>
        <v/>
      </c>
      <c r="J6" s="65" t="str">
        <f>IFERROR(VLOOKUP(D6,DB!A:G,7,0),"")</f>
        <v/>
      </c>
      <c r="K6" s="153"/>
      <c r="L6" s="154" t="str">
        <f>IFERROR(VLOOKUP(D6,DB!A:I,9,0),"")</f>
        <v/>
      </c>
    </row>
    <row r="7" spans="1:12" ht="15" customHeight="1">
      <c r="A7" s="148"/>
      <c r="B7" s="149" t="str">
        <f>IFERROR(VLOOKUP(D7,DB!A:K,11,0),"")</f>
        <v/>
      </c>
      <c r="C7" s="149"/>
      <c r="D7" s="149"/>
      <c r="E7" s="150"/>
      <c r="F7" s="151"/>
      <c r="G7" s="152">
        <f ca="1">IFERROR(NOW()-F7,"")</f>
        <v>45937.547002662039</v>
      </c>
      <c r="H7" s="151"/>
      <c r="I7" s="149" t="str">
        <f>IFERROR(VLOOKUP(D7,DB!A:F,6,0),"")</f>
        <v/>
      </c>
      <c r="J7" s="65" t="str">
        <f>IFERROR(VLOOKUP(D7,DB!A:G,7,0),"")</f>
        <v/>
      </c>
      <c r="K7" s="153"/>
      <c r="L7" s="154" t="str">
        <f>IFERROR(VLOOKUP(D7,DB!A:I,9,0),"")</f>
        <v/>
      </c>
    </row>
    <row r="8" spans="1:12" ht="15" customHeight="1">
      <c r="A8" s="148"/>
      <c r="B8" s="149" t="str">
        <f>IFERROR(VLOOKUP(D8,DB!A:K,11,0),"")</f>
        <v/>
      </c>
      <c r="C8" s="149"/>
      <c r="D8" s="153"/>
      <c r="E8" s="150"/>
      <c r="F8" s="151"/>
      <c r="G8" s="152">
        <f ca="1">IFERROR(NOW()-F8,"")</f>
        <v>45937.547002662039</v>
      </c>
      <c r="H8" s="151"/>
      <c r="I8" s="149" t="str">
        <f>IFERROR(VLOOKUP(D8,DB!A:F,6,0),"")</f>
        <v/>
      </c>
      <c r="J8" s="65" t="str">
        <f>IFERROR(VLOOKUP(D8,DB!A:G,7,0),"")</f>
        <v/>
      </c>
      <c r="K8" s="153"/>
      <c r="L8" s="154" t="str">
        <f>IFERROR(VLOOKUP(D8,DB!A:I,9,0),"")</f>
        <v/>
      </c>
    </row>
    <row r="9" spans="1:12" ht="15" customHeight="1">
      <c r="A9" s="148"/>
      <c r="B9" s="149" t="str">
        <f>IFERROR(VLOOKUP(D9,DB!A:K,11,0),"")</f>
        <v/>
      </c>
      <c r="C9" s="149"/>
      <c r="D9" s="149"/>
      <c r="E9" s="150"/>
      <c r="F9" s="151"/>
      <c r="G9" s="152">
        <f ca="1">IFERROR(NOW()-F9,"")</f>
        <v>45937.547002662039</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45937.547002662039</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45937.547002662039</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45937.547002662039</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45937.547002662039</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45937.547002662039</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45937.547002662039</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45937.547002662039</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45937.547002662039</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45937.547002662039</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45937.547002662039</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45937.547002662039</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45937.547002662039</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45937.547002662039</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45937.547002662039</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45937.547002662039</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45937.547002662039</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45937.547002662039</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45937.547002662039</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45937.547002662039</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45937.547002662039</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45937.547002662039</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45937.547002662039</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45937.547002662039</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45937.547002662039</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45937.547002662039</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45937.547002662039</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45937.547002662039</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45937.547002662039</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45937.547002662039</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45937.547002662039</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45937.547002662039</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45937.547002662039</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45937.547002662039</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45937.547002662039</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45937.547002662039</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45937.547002662039</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45937.547002662039</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45937.547002662039</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45937.547002662039</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45937.547002662039</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45937.547002662039</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45937.547002662039</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45937.547002662039</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45937.547002662039</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45937.547002662039</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45937.547002662039</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45937.547002662039</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45937.547002662039</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45937.547002662039</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45937.547002662039</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45937.547002662039</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45937.547002662039</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45937.547002662039</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45937.547002662039</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45937.547002662039</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45937.547002662039</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45937.547002662039</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45937.547002662039</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45937.547002662039</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45937.547002662039</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45937.547002662039</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45937.547002662039</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45937.547002662039</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45937.547002662039</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45937.547002662039</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45937.547002662039</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45937.547002662039</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45937.547002662039</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45937.547002662039</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45937.547002662039</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45937.547002662039</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45937.547002662039</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45937.547002662039</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45937.547002662039</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45937.547002662039</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45937.547002662039</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45937.547002662039</v>
      </c>
      <c r="H86" s="151"/>
      <c r="I86" s="149" t="str">
        <f>IFERROR(VLOOKUP(D86,DB!A:F,6,0),"")</f>
        <v/>
      </c>
      <c r="J86" s="65" t="str">
        <f>IFERROR(VLOOKUP(D86,DB!A:G,7,0),"")</f>
        <v/>
      </c>
      <c r="K86" s="153"/>
      <c r="L86" s="154" t="str">
        <f>IFERROR(VLOOKUP(D86,DB!A:I,9,0),"")</f>
        <v/>
      </c>
    </row>
    <row r="87" spans="1:12" ht="15" customHeight="1">
      <c r="A87" s="148"/>
      <c r="B87" s="149" t="str">
        <f>IFERROR(VLOOKUP(D87,DB!A:K,11,0),"")</f>
        <v/>
      </c>
      <c r="C87" s="149"/>
      <c r="D87" s="149"/>
      <c r="E87" s="150"/>
      <c r="F87" s="151"/>
      <c r="G87" s="152">
        <f ca="1">IFERROR(NOW()-F87,"")</f>
        <v>45937.547002662039</v>
      </c>
      <c r="H87" s="151"/>
      <c r="I87" s="149" t="str">
        <f>IFERROR(VLOOKUP(D87,DB!A:F,6,0),"")</f>
        <v/>
      </c>
      <c r="J87" s="65" t="str">
        <f>IFERROR(VLOOKUP(D87,DB!A:G,7,0),"")</f>
        <v/>
      </c>
      <c r="K87" s="153"/>
      <c r="L87" s="154" t="str">
        <f>IFERROR(VLOOKUP(D87,DB!A:I,9,0),"")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130.81991932870733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112.54716469907726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0.15137766204134095</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45937.547002662039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45937.547002662039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45937.547002662039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45937.547002662039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45937.547002662039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45937.547002662039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45937.547002662039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45937.547002662039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45937.547002662039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45937.547002662039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45937.547002662039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45937.547002662039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45937.547002662039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45937.547002662039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45937.547002662039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45937.547002662039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45937.547002662039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45937.547002662039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45937.547002662039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45937.547002662039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45937.547002662039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45937.547002662039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45937.547002662039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45937.547002662039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45937.547002662039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45937.547002662039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45937.547002662039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45937.547002662039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45937.547002662039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45937.547002662039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45937.547002662039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45937.547002662039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45937.547002662039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45937.547002662039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45937.547002662039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45937.547002662039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45937.547002662039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45937.547002662039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45937.547002662039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45937.547002662039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45937.547002662039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45937.547002662039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45937.547002662039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45937.547002662039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45937.547002662039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45937.547002662039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45937.547002662039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45937.547002662039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45937.547002662039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45937.547002662039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45937.547002662039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45937.547002662039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45937.547002662039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45937.547002662039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45937.547002662039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45937.547002662039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45937.547002662039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45937.547002662039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45937.547002662039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45937.547002662039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45937.547002662039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45937.547002662039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45937.547002662039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45937.547002662039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45937.547002662039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45937.547002662039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45937.547002662039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45937.547002662039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45937.547002662039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45937.547002662039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45937.547002662039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45937.547002662039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45937.547002662039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45937.547002662039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45937.547002662039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45937.547002662039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45937.547002662039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45937.547002662039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45937.547002662039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45937.547002662039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45937.547002662039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45937.547002662039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45937.547002662039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45937.547002662039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45937.547002662039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45937.547002662039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45937.547002662039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45937.547002662039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45937.547002662039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45937.547002662039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45937.547002662039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45937.547002662039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45937.547002662039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45937.547002662039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45937.547002662039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45937.547002662039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45937.547002662039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45937.547002662039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45937.547002662039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45937.547002662039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45937.547002662039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45937.547002662039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45937.547002662039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45937.547002662039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45937.547002662039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45937.547002662039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45937.547002662039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45937.547002662039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45937.547002662039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45937.547002662039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45937.547002662039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45937.547002662039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45937.547002662039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45937.547002662039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45937.547002662039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45937.547002662039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45937.547002662039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45937.547002662039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45937.547002662039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45937.547002662039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45937.547002662039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45937.547002662039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45937.547002662039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45937.547002662039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45937.547002662039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45937.547002662039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45937.547002662039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45937.547002662039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45937.547002662039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45937.547002662039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45937.547002662039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45937.547002662039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45937.547002662039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45937.547002662039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45937.547002662039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45937.547002662039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45937.547002662039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45937.547002662039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45937.547002662039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45937.547002662039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45937.547002662039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45937.547002662039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45937.547002662039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45937.547002662039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45937.547002662039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45937.547002662039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45937.547002662039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45937.547002662039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45937.547002662039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45937.547002662039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45937.547002662039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45937.547002662039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45937.547002662039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45937.547002662039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45937.547002662039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45937.547002662039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45937.547002662039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45937.547002662039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45937.547002662039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45937.547002662039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45937.547002662039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45937.547002662039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45937.547002662039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45937.547002662039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45937.547002662039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45937.547002662039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45937.547002662039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45937.547002662039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45937.547002662039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45937.547002662039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45937.547002662039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45937.547002662039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45937.547002662039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45937.547002662039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45937.547002662039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45937.547002662039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45937.547002662039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45937.547002662039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45937.547002662039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45937.547002662039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45937.547002662039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45937.547002662039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45937.547002662039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45937.547002662039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45937.547002662039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45937.547002662039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45937.547002662039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45937.547002662039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45937.547002662039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45937.547002662039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45937.547002662039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45937.547002662039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45937.547002662039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45937.547002662039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45937.547002662039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45937.547002662039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45937.547002662039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45937.547002662039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45937.547002662039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45937.547002662039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45937.547002662039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45937.547002662039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45937.547002662039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45937.547002662039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45937.547002662039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45937.547002662039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45937.547002662039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45937.547002662039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45937.547002662039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45937.547002662039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45937.547002662039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45937.547002662039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45937.547002662039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45937.547002662039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45937.547002662039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45937.547002662039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45937.547002662039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45937.547002662039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45937.547002662039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45937.547002662039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45937.547002662039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45937.547002662039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45937.547002662039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45937.547002662039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45937.547002662039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45937.547002662039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45937.547002662039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45937.547002662039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45937.547002662039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45937.547002662039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45937.547002662039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45937.547002662039</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45937.547002662039</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45937.547002662039</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45937.547002662039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45937.547002662039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45937.547002662039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45937.547002662039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45937.547002662039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45937.547002662039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45937.547002662039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45937.547002662039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45937.547002662039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45937.547002662039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45937.547002662039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45937.547002662039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45937.547002662039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45937.547002662039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45937.547002662039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45937.547002662039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45937.547002662039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45937.547002662039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45937.547002662039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45937.547002662039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45937.547002662039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45937.547002662039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45937.547002662039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45937.547002662039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45937.547002662039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45937.547002662039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45937.547002662039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45937.547002662039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45937.547002662039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45937.547002662039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45937.547002662039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45937.547002662039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45937.547002662039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45937.547002662039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45937.547002662039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45937.547002662039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45937.547002662039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45937.547002662039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45937.547002662039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45937.547002662039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45937.547002662039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45937.547002662039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45937.547002662039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45937.547002662039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45937.547002662039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45937.547002662039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45937.547002662039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45937.547002662039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45937.547002662039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45937.547002662039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45937.547002662039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45937.547002662039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45937.547002662039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45937.547002662039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45937.547002662039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45937.547002662039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45937.547002662039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45937.547002662039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45937.547002662039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45937.547002662039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45937.547002662039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45937.547002662039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45937.547002662039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45937.547002662039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45937.547002662039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45937.547002662039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45937.547002662039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45937.547002662039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45937.547002662039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45937.547002662039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45937.547002662039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45937.547002662039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45937.547002662039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45937.547002662039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45937.547002662039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45937.547002662039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45937.547002662039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45937.547002662039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45937.547002662039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45937.547002662039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45937.547002662039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45937.547002662039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45937.547002662039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45937.547002662039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45937.547002662039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45937.547002662039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45937.547002662039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45937.547002662039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45937.547002662039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45937.547002662039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45937.547002662039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45937.547002662039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45937.547002662039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45937.547002662039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45937.547002662039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45937.547002662039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45937.547002662039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45937.547002662039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45937.547002662039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45937.547002662039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45937.547002662039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45937.547002662039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45937.547002662039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45937.547002662039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45937.547002662039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45937.547002662039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45937.547002662039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45937.547002662039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45937.547002662039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45937.547002662039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45937.547002662039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45937.547002662039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45937.547002662039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45937.547002662039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45937.547002662039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45937.547002662039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45937.547002662039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45937.547002662039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45937.547002662039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45937.547002662039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45937.547002662039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45937.547002662039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45937.547002662039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45937.547002662039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45937.547002662039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45937.547002662039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45937.547002662039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45937.547002662039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45937.547002662039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45937.547002662039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45937.547002662039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45937.547002662039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45937.547002662039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45937.547002662039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45937.547002662039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45937.547002662039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45937.547002662039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45937.547002662039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45937.547002662039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45937.547002662039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45937.547002662039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45937.547002662039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45937.547002662039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45937.547002662039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45937.547002662039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45937.547002662039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45937.547002662039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45937.547002662039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45937.547002662039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45937.547002662039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45937.547002662039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45937.547002662039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45937.547002662039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45937.547002662039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45937.547002662039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45937.547002662039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45937.547002662039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45937.547002662039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45937.547002662039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45937.547002662039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45937.547002662039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45937.547002662039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45937.547002662039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45937.547002662039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45937.547002662039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45937.547002662039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45937.547002662039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45937.547002662039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45937.547002662039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45937.547002662039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45937.547002662039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45937.547002662039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45937.547002662039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45937.547002662039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45937.547002662039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45937.547002662039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45937.547002662039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45937.547002662039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45937.547002662039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45937.547002662039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45937.547002662039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45937.547002662039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45937.547002662039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45937.547002662039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45937.547002662039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45937.547002662039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45937.547002662039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45937.547002662039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45937.547002662039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45937.547002662039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45937.547002662039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45937.547002662039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45937.547002662039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45937.547002662039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45937.547002662039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45937.547002662039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45937.547002662039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45937.547002662039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45937.547002662039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45937.547002662039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45937.547002662039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45937.547002662039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45937.547002662039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45937.547002662039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45937.547002662039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45937.547002662039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45937.547002662039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45937.547002662039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45937.547002662039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45937.547002662039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45937.547002662039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45937.547002662039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45937.547002662039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45937.547002662039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45937.547002662039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45937.547002662039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45937.547002662039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45937.547002662039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45937.547002662039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45937.547002662039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45937.547002662039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45937.547002662039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45937.547002662039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45937.547002662039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45937.547002662039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45937.547002662039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45937.547002662039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45937.547002662039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45937.547002662039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45937.547002662039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45937.547002662039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45937.547002662039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45937.547002662039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45937.547002662039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45937.547002662039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45937.547002662039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45937.547002662039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45937.547002662039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45937.547002662039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45937.547002662039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45937.547002662039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45937.547002662039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45937.547002662039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45937.547002662039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45937.547002662039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45937.547002662039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45937.547002662039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45937.547002662039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45937.547002662039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45937.547002662039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45937.547002662039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45937.547002662039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45937.547002662039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45937.547002662039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45937.547002662039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45937.547002662039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45937.547002662039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45937.547002662039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45937.547002662039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45937.547002662039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45937.547002662039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45937.547002662039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45937.547002662039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45937.547002662039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45937.547002662039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45937.547002662039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45937.547002662039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45937.547002662039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45937.547002662039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45937.547002662039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45937.547002662039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45937.547002662039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45937.547002662039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45937.547002662039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45937.547002662039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45937.547002662039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45937.547002662039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45937.547002662039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45937.547002662039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45937.547002662039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45937.547002662039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45937.547002662039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45937.547002662039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45937.547002662039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45937.547002662039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45937.547002662039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45937.547002662039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45937.547002662039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45937.547002662039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45937.547002662039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45937.547002662039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45937.547002662039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45937.547002662039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45937.547002662039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45937.547002662039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45937.547002662039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45937.547002662039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45937.547002662039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45937.547002662039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45937.547002662039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45937.547002662039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45937.547002662039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45937.547002662039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45937.547002662039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45937.547002662039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45937.547002662039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45937.547002662039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45937.547002662039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45937.547002662039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45937.547002662039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45937.547002662039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45937.547002662039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45937.547002662039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45937.547002662039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45937.547002662039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45937.547002662039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45937.547002662039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45937.547002662039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45937.547002662039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45937.547002662039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45937.547002662039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45937.547002662039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45937.547002662039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45937.547002662039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45937.547002662039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45937.547002662039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45937.547002662039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45937.547002662039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45937.547002662039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45937.547002662039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45937.547002662039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45937.547002662039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45937.547002662039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45937.547002662039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45937.547002662039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45937.547002662039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45937.547002662039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45937.547002662039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45937.547002662039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45937.547002662039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45937.547002662039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45937.547002662039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45937.547002662039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45937.547002662039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45937.547002662039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45937.547002662039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45937.547002662039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45937.547002662039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45937.547002662039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45937.547002662039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45937.547002662039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45937.547002662039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45937.547002662039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45937.547002662039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45937.547002662039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45937.547002662039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45937.547002662039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45937.547002662039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45937.547002662039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45937.547002662039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45937.547002662039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45937.547002662039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45937.547002662039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45937.547002662039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45937.547002662039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45937.547002662039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45937.547002662039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45937.547002662039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45937.547002662039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45937.547002662039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45937.547002662039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45937.547002662039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45937.547002662039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45937.547002662039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45937.547002662039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45937.547002662039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45937.547002662039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45937.547002662039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45937.547002662039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45937.547002662039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45937.547002662039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45937.547002662039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45937.547002662039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45937.547002662039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45937.547002662039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45937.547002662039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45937.547002662039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45937.547002662039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45937.547002662039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45937.547002662039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45937.547002662039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45937.547002662039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45937.547002662039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45937.547002662039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45937.547002662039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45937.547002662039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45937.547002662039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45937.547002662039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45937.547002662039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45937.547002662039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45937.547002662039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45937.547002662039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45937.547002662039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45937.547002662039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45937.547002662039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45937.547002662039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45937.547002662039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45937.547002662039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45937.547002662039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45937.547002662039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45937.547002662039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45937.547002662039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45937.547002662039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45937.547002662039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45937.547002662039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45937.547002662039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45937.547002662039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45937.547002662039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45937.547002662039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45937.547002662039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45937.547002662039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45937.547002662039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45937.547002662039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45937.547002662039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45937.547002662039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45937.547002662039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45937.547002662039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45937.547002662039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45937.547002662039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45937.547002662039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45937.547002662039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45937.547002662039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45937.547002662039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45937.547002662039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45937.547002662039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45937.547002662039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45937.547002662039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45937.547002662039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45937.547002662039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45937.547002662039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45937.547002662039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45937.547002662039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45937.547002662039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45937.547002662039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45937.547002662039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45937.547002662039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45937.547002662039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45937.547002662039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45937.547002662039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45937.547002662039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45937.547002662039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45937.547002662039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45937.547002662039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45937.547002662039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45937.547002662039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45937.547002662039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45937.547002662039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45937.547002662039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45937.547002662039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45937.547002662039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45937.547002662039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45937.547002662039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45937.547002662039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45937.547002662039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45937.547002662039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45937.547002662039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45937.547002662039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45937.547002662039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45937.547002662039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45937.547002662039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45937.547002662039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45937.547002662039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45937.547002662039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45937.547002662039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45937.547002662039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45937.547002662039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45937.547002662039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45937.547002662039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45937.547002662039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45937.547002662039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45937.547002662039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45937.547002662039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45937.547002662039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45937.547002662039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45937.547002662039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45937.547002662039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45937.547002662039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45937.547002662039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45937.547002662039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45937.547002662039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45937.547002662039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45937.547002662039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45937.547002662039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45937.547002662039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45937.547002662039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45937.547002662039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45937.547002662039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45937.547002662039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45937.547002662039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45937.547002662039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45937.547002662039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45937.547002662039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45937.547002662039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45937.547002662039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45937.547002662039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45937.547002662039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45937.547002662039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45937.547002662039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45937.547002662039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45937.547002662039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45937.547002662039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45937.547002662039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45937.547002662039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45937.547002662039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45937.547002662039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45937.547002662039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45937.547002662039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45937.547002662039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45937.547002662039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45937.547002662039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45937.547002662039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45937.547002662039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45937.547002662039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45937.547002662039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45937.547002662039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45937.547002662039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45937.547002662039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45937.547002662039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45937.547002662039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45937.547002662039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45937.547002662039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45937.547002662039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45937.547002662039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45937.547002662039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45937.547002662039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45937.547002662039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45937.547002662039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45937.547002662039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45937.547002662039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45937.547002662039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45937.547002662039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45937.547002662039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45937.547002662039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45937.547002662039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45937.547002662039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45937.547002662039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45937.547002662039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45937.547002662039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45937.547002662039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45937.547002662039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45937.547002662039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45937.547002662039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45937.547002662039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45937.547002662039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45937.547002662039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45937.547002662039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45937.547002662039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45937.547002662039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45937.547002662039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45937.547002662039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45937.547002662039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45937.547002662039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45937.547002662039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45937.547002662039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45937.547002662039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45937.547002662039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45937.547002662039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45937.547002662039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45937.547002662039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45937.547002662039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45937.547002662039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45937.547002662039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45937.547002662039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45937.547002662039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45937.547002662039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45937.547002662039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45937.547002662039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45937.547002662039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45937.547002662039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45937.547002662039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45937.547002662039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45937.547002662039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45937.547002662039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45937.547002662039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45937.547002662039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45937.547002662039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45937.547002662039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45937.547002662039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45937.547002662039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45937.547002662039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45937.547002662039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45937.547002662039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45937.547002662039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45937.547002662039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45937.547002662039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45937.547002662039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45937.547002662039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45937.547002662039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45937.547002662039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45937.547002662039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45937.547002662039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45937.547002662039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45937.547002662039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45937.547002662039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45937.547002662039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45937.547002662039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45937.547002662039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45937.547002662039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45937.547002662039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45937.547002662039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45937.547002662039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45937.547002662039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45937.547002662039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45937.547002662039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45937.547002662039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45937.547002662039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45937.547002662039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45937.547002662039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45937.547002662039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45937.547002662039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45937.547002662039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45937.547002662039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45937.547002662039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45937.547002662039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45937.547002662039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45937.547002662039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45937.547002662039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45937.547002662039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45937.547002662039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45937.547002662039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45937.547002662039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45937.547002662039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45937.547002662039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45937.547002662039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45937.547002662039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45937.547002662039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45937.547002662039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45937.547002662039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45937.547002662039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45937.547002662039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45937.547002662039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45937.547002662039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45937.547002662039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45937.547002662039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45937.547002662039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45937.547002662039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45937.547002662039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45937.547002662039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45937.547002662039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45937.547002662039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45937.547002662039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45937.547002662039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45937.547002662039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45937.547002662039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45937.547002662039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45937.547002662039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45937.547002662039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45937.547002662039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45937.547002662039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45937.547002662039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45937.547002662039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45937.547002662039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45937.547002662039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45937.547002662039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45937.547002662039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45937.547002662039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45937.547002662039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45937.547002662039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45937.547002662039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45937.547002662039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45937.547002662039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45937.547002662039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45937.547002662039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45937.547002662039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45937.547002662039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45937.547002662039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45937.547002662039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45937.547002662039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45937.547002662039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45937.547002662039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45937.547002662039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45937.547002662039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45937.547002662039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45937.547002662039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45937.547002662039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45937.547002662039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45937.547002662039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45937.547002662039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45937.547002662039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45937.547002662039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45937.547002662039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45937.547002662039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45937.547002662039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45937.547002662039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45937.547002662039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45937.547002662039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45937.547002662039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45937.547002662039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45937.547002662039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45937.547002662039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45937.547002662039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45937.547002662039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45937.547002662039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45937.547002662039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45937.547002662039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45937.547002662039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45937.547002662039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45937.547002662039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45937.547002662039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45937.547002662039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45937.547002662039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45937.547002662039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45937.547002662039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45937.547002662039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45937.547002662039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45937.547002662039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45937.547002662039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45937.547002662039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45937.547002662039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45937.547002662039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45937.547002662039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45937.547002662039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45937.547002662039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45937.547002662039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45937.547002662039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45937.547002662039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45937.547002662039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45937.547002662039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45937.547002662039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45937.547002662039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45937.547002662039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45937.547002662039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45937.547002662039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45937.547002662039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45937.547002662039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45937.547002662039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45937.547002662039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45937.547002662039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45937.547002662039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45937.547002662039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45937.547002662039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45937.547002662039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45937.547002662039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45937.547002662039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45937.547002662039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45937.547002662039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45937.547002662039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45937.547002662039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45937.547002662039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45937.547002662039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45937.547002662039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45937.547002662039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45937.547002662039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45937.547002662039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45937.547002662039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45937.547002662039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45937.547002662039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45937.547002662039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45937.547002662039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45937.547002662039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45937.547002662039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45937.547002662039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45937.547002662039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45937.547002662039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45937.547002662039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45937.547002662039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45937.547002662039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45937.547002662039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45937.547002662039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45937.547002662039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45937.547002662039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45937.547002662039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45937.547002662039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45937.547002662039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45937.547002662039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45937.547002662039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45937.547002662039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45937.547002662039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45937.547002662039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45937.547002662039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45937.547002662039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45937.547002662039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45937.547002662039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45937.547002662039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45937.547002662039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45937.547002662039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45937.547002662039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45937.547002662039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45937.547002662039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45937.547002662039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45937.547002662039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45937.547002662039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45937.547002662039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45937.547002662039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45937.547002662039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45937.547002662039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45937.547002662039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45937.547002662039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45937.547002662039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45937.547002662039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45937.547002662039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45937.547002662039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45937.547002662039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45937.547002662039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45937.547002662039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45937.547002662039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45937.547002662039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45937.547002662039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45937.547002662039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45937.547002662039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45937.547002662039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45937.547002662039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45937.547002662039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45937.547002662039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45937.547002662039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45937.547002662039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45937.547002662039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45937.547002662039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45937.547002662039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45937.547002662039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45937.547002662039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45937.547002662039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45937.547002662039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45937.547002662039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45937.547002662039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45937.547002662039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45937.547002662039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45937.547002662039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45937.547002662039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45937.547002662039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45937.547002662039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45937.547002662039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45937.547002662039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45937.547002662039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45937.547002662039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45937.547002662039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45937.547002662039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45937.547002662039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45937.547002662039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45937.547002662039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45937.547002662039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45937.547002662039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45937.547002662039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45937.547002662039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45937.547002662039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45937.547002662039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45937.547002662039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45937.547002662039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45937.547002662039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45937.547002662039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45937.547002662039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45937.547002662039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45937.547002662039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45937.547002662039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45937.547002662039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45937.547002662039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45937.547002662039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45937.547002662039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45937.547002662039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45937.547002662039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45937.547002662039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45937.547002662039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45937.547002662039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45937.547002662039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45937.547002662039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45937.547002662039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45937.547002662039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45937.547002662039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45937.547002662039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45937.547002662039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45937.547002662039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45937.547002662039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45937.547002662039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45937.547002662039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45937.547002662039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45937.547002662039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45937.547002662039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45937.547002662039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45937.547002662039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45937.547002662039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45937.547002662039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45937.547002662039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45937.547002662039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45937.547002662039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45937.547002662039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45937.547002662039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45937.547002662039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45937.547002662039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45937.547002662039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45937.547002662039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45937.547002662039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45937.547002662039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45937.547002662039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45937.547002662039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45937.547002662039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45937.547002662039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45937.547002662039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45937.547002662039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45937.547002662039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45937.547002662039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45937.547002662039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45937.547002662039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45937.547002662039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45937.547002662039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45937.547002662039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45937.547002662039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45937.547002662039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45937.547002662039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45937.547002662039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45937.547002662039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45937.547002662039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45937.547002662039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45937.547002662039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45937.547002662039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45937.547002662039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45937.547002662039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45937.547002662039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45937.547002662039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45937.547002662039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45937.547002662039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45937.547002662039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45937.547002662039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45937.547002662039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45937.547002662039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45937.547002662039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45937.547002662039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45937.547002662039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45937.547002662039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45937.547002662039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45937.547002662039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45937.547002662039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45937.547002662039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45937.547002662039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45937.547002662039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45937.547002662039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45937.547002662039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45937.547002662039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45937.547002662039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45937.547002662039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45937.547002662039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45937.547002662039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45937.547002662039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45937.547002662039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45937.547002662039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45937.547002662039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45937.547002662039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45937.547002662039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45937.547002662039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45937.547002662039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45937.547002662039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45937.547002662039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45937.547002662039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45937.547002662039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45937.547002662039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45937.547002662039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45937.547002662039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45937.547002662039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45937.547002662039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45937.547002662039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45937.547002662039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45937.547002662039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45937.547002662039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45937.547002662039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45937.547002662039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45937.547002662039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45937.547002662039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45937.547002662039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45937.547002662039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45937.547002662039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45937.547002662039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45937.547002662039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45937.547002662039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45937.547002662039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45937.547002662039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45937.547002662039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45937.547002662039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45937.547002662039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45937.547002662039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45937.547002662039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45937.547002662039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45937.547002662039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45937.547002662039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45937.547002662039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45937.547002662039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45937.547002662039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45937.547002662039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45937.547002662039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45937.547002662039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45937.547002662039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45937.547002662039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45937.547002662039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45937.547002662039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45937.547002662039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45937.547002662039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45937.547002662039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45937.547002662039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45937.547002662039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45937.547002662039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45937.547002662039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45937.547002662039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45937.547002662039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45937.547002662039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45937.547002662039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45937.547002662039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45937.547002662039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45937.547002662039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45937.547002662039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45937.547002662039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45937.547002662039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45937.547002662039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45937.547002662039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45937.547002662039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45937.547002662039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45937.547002662039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45937.547002662039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45937.547002662039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45937.547002662039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45937.547002662039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45937.547002662039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45937.547002662039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45937.547002662039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45937.547002662039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45937.547002662039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45937.547002662039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45937.547002662039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45937.547002662039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45937.547002662039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45937.547002662039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45937.547002662039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45937.547002662039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45937.547002662039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45937.547002662039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45937.547002662039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45937.547002662039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45937.547002662039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45937.547002662039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45937.547002662039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45937.547002662039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45937.547002662039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45937.547002662039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45937.547002662039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45937.547002662039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45937.547002662039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45937.547002662039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45937.547002662039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45937.547002662039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45937.547002662039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45937.547002662039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45937.547002662039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45937.547002662039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45937.547002662039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45937.547002662039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45937.547002662039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45937.547002662039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45937.547002662039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45937.547002662039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45937.547002662039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45937.547002662039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45937.547002662039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45937.547002662039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45937.547002662039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45937.547002662039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45937.547002662039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45937.547002662039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45937.547002662039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45937.547002662039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45937.547002662039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45937.547002662039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45937.547002662039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45937.547002662039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45937.547002662039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45937.547002662039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45937.547002662039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45937.547002662039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45937.547002662039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45937.547002662039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45937.547002662039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45937.547002662039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45937.547002662039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45937.547002662039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45937.547002662039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45937.547002662039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45937.547002662039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45937.547002662039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45937.547002662039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45937.547002662039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45937.547002662039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45937.547002662039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45937.547002662039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45937.547002662039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45937.547002662039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45937.547002662039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45937.547002662039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45937.547002662039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45937.547002662039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45937.547002662039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45937.547002662039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45937.547002662039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45937.547002662039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45937.547002662039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45937.547002662039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45937.547002662039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45937.547002662039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45937.547002662039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45937.547002662039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45937.547002662039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45937.547002662039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45937.547002662039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45937.547002662039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45937.547002662039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45937.547002662039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45937.547002662039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45937.547002662039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45937.547002662039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45937.547002662039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45937.547002662039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45937.547002662039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45937.547002662039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45937.547002662039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45937.547002662039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45937.547002662039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45937.547002662039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45937.547002662039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45937.547002662039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45937.547002662039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45937.547002662039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45937.547002662039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45937.547002662039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45937.547002662039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45937.547002662039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45937.547002662039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45937.547002662039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45937.547002662039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45937.547002662039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45937.547002662039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45937.547002662039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45937.547002662039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45937.547002662039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45937.547002662039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45937.547002662039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45937.547002662039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45937.547002662039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45937.547002662039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45937.547002662039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45937.547002662039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45937.547002662039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45937.547002662039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45937.547002662039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45937.547002662039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45937.547002662039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45937.547002662039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45937.547002662039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45937.547002662039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45937.547002662039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45937.547002662039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45937.547002662039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45937.547002662039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45937.547002662039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45937.547002662039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45937.547002662039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45937.547002662039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45937.547002662039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45937.547002662039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45937.547002662039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45937.547002662039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45937.547002662039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45937.547002662039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45937.547002662039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45937.547002662039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45937.547002662039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45937.547002662039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45937.547002662039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45937.547002662039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45937.547002662039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45937.547002662039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45937.547002662039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45937.547002662039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45937.547002662039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45937.547002662039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45937.547002662039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45937.547002662039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45937.547002662039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45937.547002662039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45937.547002662039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45937.547002662039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45937.547002662039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45937.547002662039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45937.547002662039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45937.547002662039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45937.547002662039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45937.547002662039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45937.547002662039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45937.547002662039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45937.547002662039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45937.547002662039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45937.547002662039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45937.547002662039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45937.547002662039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45937.547002662039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45937.547002662039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234.06628506944253</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2.3900582175920135</v>
      </c>
      <c r="H3" s="105">
        <v>45935.07104166667</v>
      </c>
      <c r="I3" s="102" t="str">
        <f>IFERROR(VLOOKUP(D3,DB!A:F,6,0),"")</f>
        <v>Generator-SG</v>
      </c>
      <c r="J3" s="102" t="str">
        <f>IFERROR(VLOOKUP(D3,DB!A:G,7,0),"")</f>
        <v>Good</v>
      </c>
      <c r="K3" s="107" t="s">
        <v>39057</v>
      </c>
      <c r="L3" s="99" t="str">
        <f>IFERROR(VLOOKUP(D3,DB!A:I,9,0),"")</f>
        <v>Latis</v>
      </c>
    </row>
    <row r="4" spans="1:16" ht="15" customHeight="1">
      <c r="A4" s="133" t="s">
        <v>39058</v>
      </c>
      <c r="B4" s="133" t="str">
        <f>IFERROR(VLOOKUP(D4,DB!A:K,11,0),"")</f>
        <v>R4</v>
      </c>
      <c r="C4" s="134">
        <v>1</v>
      </c>
      <c r="D4" s="135" t="s">
        <v>36054</v>
      </c>
      <c r="E4" s="136" t="s">
        <v>38964</v>
      </c>
      <c r="F4" s="137">
        <v>45936.764467592591</v>
      </c>
      <c r="G4" s="138">
        <f ca="1">IFERROR(NOW()-F4,"")</f>
        <v>0.78253506944747642</v>
      </c>
      <c r="H4" s="137">
        <v>45936.758773148147</v>
      </c>
      <c r="I4" s="133" t="str">
        <f>IFERROR(VLOOKUP(D4,DB!A:F,6,0),"")</f>
        <v>Generator-SG</v>
      </c>
      <c r="J4" s="133" t="str">
        <f>IFERROR(VLOOKUP(D4,DB!A:G,7,0),"")</f>
        <v>Weak</v>
      </c>
      <c r="K4" s="140" t="s">
        <v>39059</v>
      </c>
      <c r="L4" s="135" t="str">
        <f>IFERROR(VLOOKUP(D4,DB!A:I,9,0),"")</f>
        <v>Latis</v>
      </c>
    </row>
    <row r="5" spans="1:16" ht="15" customHeight="1">
      <c r="A5" s="133" t="s">
        <v>39060</v>
      </c>
      <c r="B5" s="133" t="str">
        <f>IFERROR(VLOOKUP(D5,DB!A:K,11,0),"")</f>
        <v>R4</v>
      </c>
      <c r="C5" s="134">
        <v>1</v>
      </c>
      <c r="D5" s="99" t="s">
        <v>38820</v>
      </c>
      <c r="E5" s="136" t="s">
        <v>38964</v>
      </c>
      <c r="F5" s="137">
        <v>45937.497106481482</v>
      </c>
      <c r="G5" s="138">
        <f ca="1">IFERROR(NOW()-F5,"")</f>
        <v>4.9896180556970648E-2</v>
      </c>
      <c r="H5" s="137">
        <v>45937.456493055557</v>
      </c>
      <c r="I5" s="133" t="str">
        <f>IFERROR(VLOOKUP(D5,DB!A:F,6,0),"")</f>
        <v>SCECO</v>
      </c>
      <c r="J5" s="133" t="str">
        <f>IFERROR(VLOOKUP(D5,DB!A:G,7,0),"")</f>
        <v>No BB Shifted</v>
      </c>
      <c r="K5" s="140" t="s">
        <v>39061</v>
      </c>
      <c r="L5" s="135" t="str">
        <f>IFERROR(VLOOKUP(D5,DB!A:I,9,0),"")</f>
        <v>Latis</v>
      </c>
    </row>
    <row r="6" spans="1:16" ht="15" customHeight="1">
      <c r="A6" s="102" t="s">
        <v>39062</v>
      </c>
      <c r="B6" s="133" t="str">
        <f>IFERROR(VLOOKUP(D6,DB!A:K,11,0),"")</f>
        <v>R4</v>
      </c>
      <c r="C6" s="134">
        <v>1</v>
      </c>
      <c r="D6" s="99" t="s">
        <v>38033</v>
      </c>
      <c r="E6" s="136" t="s">
        <v>38964</v>
      </c>
      <c r="F6" s="137">
        <v>45937.471701388888</v>
      </c>
      <c r="G6" s="138">
        <f ca="1">IFERROR(NOW()-F6,"")</f>
        <v>7.5301273151126225E-2</v>
      </c>
      <c r="H6" s="137">
        <v>45937.458796296298</v>
      </c>
      <c r="I6" s="133" t="str">
        <f>IFERROR(VLOOKUP(D6,DB!A:F,6,0),"")</f>
        <v>SCECO</v>
      </c>
      <c r="J6" s="133" t="str">
        <f>IFERROR(VLOOKUP(D6,DB!A:G,7,0),"")</f>
        <v>In progress</v>
      </c>
      <c r="K6" s="140" t="s">
        <v>39063</v>
      </c>
      <c r="L6" s="135" t="str">
        <f>IFERROR(VLOOKUP(D6,DB!A:I,9,0),"")</f>
        <v>Latis</v>
      </c>
    </row>
    <row r="7" spans="1:16" ht="15" customHeight="1">
      <c r="A7" s="133"/>
      <c r="B7" s="133" t="str">
        <f>IFERROR(VLOOKUP(D7,DB!A:K,11,0),"")</f>
        <v/>
      </c>
      <c r="C7" s="134"/>
      <c r="D7" s="135"/>
      <c r="E7" s="136"/>
      <c r="F7" s="137"/>
      <c r="G7" s="138">
        <f ca="1">IFERROR(NOW()-F7,"")</f>
        <v>45937.547002662039</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45937.547002662039</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45937.547002662039</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45937.547002662039</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45937.547002662039</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45937.547002662039</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45937.547002662039</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45937.547002662039</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45937.547002662039</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45937.547002662039</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45937.547002662039</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45937.547002662039</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45937.547002662039</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45937.547002662039</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45937.547002662039</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45937.547002662039</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45937.547002662039</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8">
        <f ca="1">IFERROR(NOW()-F24,"")</f>
        <v>45937.547002662039</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8">
        <f ca="1">IFERROR(NOW()-F25,"")</f>
        <v>45937.547002662039</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8">
        <f ca="1">IFERROR(NOW()-F26,"")</f>
        <v>45937.547002662039</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45937.547002662039</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45937.547002662039</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45937.547002662039</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45937.547002662039</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45937.547002662039</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45937.547002662039</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45937.547002662039</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45937.547002662039</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45937.547002662039</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45937.547002662039</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45937.547002662039</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45937.547002662039</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45937.547002662039</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45937.547002662039</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45937.547002662039</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45937.547002662039</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45937.547002662039</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45937.547002662039</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45937.547002662039</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45937.547002662039</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45937.547002662039</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45937.547002662039</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45937.547002662039</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45937.547002662039</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45937.547002662039</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45937.547002662039</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45937.547002662039</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45937.547002662039</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45937.547002662039</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45937.547002662039</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45937.547002662039</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45937.547002662039</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45937.547002662039</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45937.547002662039</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45937.547002662039</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45937.547002662039</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45937.547002662039</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45937.547002662039</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45937.547002662039</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45937.547002662039</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45937.547002662039</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45937.547002662039</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45937.547002662039</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45937.547002662039</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45937.547002662039</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45937.547002662039</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45937.547002662039</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45937.547002662039</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45937.547002662039</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45937.547002662039</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45937.547002662039</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45937.547002662039</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45937.547002662039</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45937.547002662039</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45937.547002662039</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45937.547002662039</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45937.547002662039</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45937.547002662039</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45937.547002662039</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45937.547002662039</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45937.547002662039</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45937.547002662039</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45937.547002662039</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45937.547002662039</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45937.547002662039</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45937.547002662039</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45937.547002662039</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45937.547002662039</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45937.547002662039</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45937.547002662039</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45937.547002662039</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45937.547002662039</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45937.547002662039</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45937.547002662039</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45937.547002662039</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45937.547002662039</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45937.547002662039</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45937.547002662039</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45937.547002662039</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45937.547002662039</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45937.547002662039</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45937.547002662039</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45937.547002662039</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45937.547002662039</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45937.547002662039</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45937.547002662039</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45937.547002662039</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45937.547002662039</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45937.547002662039</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45937.547002662039</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45937.547002662039</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45937.547002662039</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45937.547002662039</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45937.547002662039</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45937.547002662039</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45937.547002662039</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45937.547002662039</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45937.547002662039</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45937.547002662039</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45937.547002662039</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45937.547002662039</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45937.547002662039</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45937.547002662039</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45937.547002662039</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45937.547002662039</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45937.547002662039</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45937.547002662039</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45937.547002662039</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45937.547002662039</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45937.547002662039</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45937.547002662039</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45937.547002662039</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45937.547002662039</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45937.547002662039</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45937.547002662039</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45937.547002662039</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45937.547002662039</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45937.547002662039</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45937.547002662039</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45937.547002662039</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45937.547002662039</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45937.547002662039</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45937.547002662039</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45937.547002662039</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45937.547002662039</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45937.547002662039</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45937.547002662039</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45937.547002662039</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45937.547002662039</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45937.547002662039</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45937.547002662039</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45937.547002662039</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45937.547002662039</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45937.547002662039</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45937.547002662039</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45937.547002662039</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45937.547002662039</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45937.547002662039</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45937.547002662039</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45937.547002662039</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45937.547002662039</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45937.547002662039</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45937.547002662039</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45937.547002662039</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45937.547002662039</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45937.547002662039</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45937.547002662039</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45937.547002662039</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45937.547002662039</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45937.547002662039</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45937.547002662039</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45937.547002662039</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45937.547002662039</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45937.547002662039</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45937.547002662039</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45937.547002662039</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45937.547002662039</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45937.547002662039</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45937.547002662039</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45937.547002662039</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45937.547002662039</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45937.547002662039</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45937.547002662039</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45937.547002662039</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45937.547002662039</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45937.547002662039</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45937.547002662039</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45937.547002662039</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45937.547002662039</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45937.547002662039</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45937.547002662039</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45937.547002662039</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45937.547002662039</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45937.547002662039</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45937.547002662039</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45937.547002662039</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45937.547002662039</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45937.547002662039</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45937.547002662039</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45937.547002662039</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45937.547002662039</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45937.547002662039</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45937.547002662039</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45937.547002662039</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45937.547002662039</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45937.547002662039</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45937.547002662039</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45937.547002662039</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45937.547002662039</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45937.547002662039</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45937.547002662039</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45937.547002662039</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45937.547002662039</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45937.547002662039</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45937.547002662039</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45937.547002662039</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45937.547002662039</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45937.547002662039</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45937.547002662039</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45937.547002662039</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45937.547002662039</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45937.547002662039</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45937.547002662039</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45937.547002662039</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45937.547002662039</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45937.547002662039</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45937.547002662039</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45937.547002662039</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45937.547002662039</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45937.547002662039</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45937.547002662039</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45937.547002662039</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45937.547002662039</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45937.547002662039</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45937.547002662039</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45937.547002662039</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45937.547002662039</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45937.547002662039</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45937.547002662039</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45937.547002662039</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45937.547002662039</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45937.547002662039</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45937.547002662039</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45937.547002662039</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45937.547002662039</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45937.547002662039</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45937.547002662039</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45937.547002662039</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45937.547002662039</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45937.547002662039</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45937.547002662039</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45937.547002662039</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45937.547002662039</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45937.547002662039</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45937.547002662039</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45937.547002662039</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45937.547002662039</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45937.547002662039</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45937.547002662039</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45937.547002662039</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45937.547002662039</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45937.547002662039</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45937.547002662039</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45937.547002662039</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45937.547002662039</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45937.547002662039</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45937.547002662039</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45937.547002662039</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45937.547002662039</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45937.547002662039</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45937.547002662039</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45937.547002662039</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45937.547002662039</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45937.547002662039</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45937.547002662039</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45937.547002662039</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45937.547002662039</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45937.547002662039</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45937.547002662039</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45937.547002662039</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45937.547002662039</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45937.547002662039</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45937.547002662039</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45937.547002662039</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45937.547002662039</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45937.547002662039</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45937.547002662039</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45937.547002662039</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45937.547002662039</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45937.547002662039</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45937.547002662039</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45937.547002662039</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45937.547002662039</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45937.547002662039</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45937.547002662039</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45937.547002662039</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45937.547002662039</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45937.547002662039</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45937.547002662039</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45937.547002662039</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45937.547002662039</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45937.547002662039</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45937.547002662039</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45937.547002662039</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45937.547002662039</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45937.547002662039</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45937.547002662039</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45937.547002662039</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45937.547002662039</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45937.547002662039</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45937.547002662039</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45937.547002662039</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45937.547002662039</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45937.547002662039</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45937.547002662039</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45937.547002662039</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45937.547002662039</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45937.547002662039</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45937.547002662039</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45937.547002662039</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45937.547002662039</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45937.547002662039</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45937.547002662039</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45937.547002662039</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45937.547002662039</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45937.547002662039</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45937.547002662039</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45937.547002662039</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45937.547002662039</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45937.547002662039</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45937.547002662039</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45937.547002662039</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45937.547002662039</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45937.547002662039</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45937.547002662039</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45937.547002662039</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45937.547002662039</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45937.547002662039</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45937.547002662039</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45937.547002662039</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45937.547002662039</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45937.547002662039</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45937.547002662039</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45937.547002662039</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45937.547002662039</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45937.547002662039</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45937.547002662039</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45937.547002662039</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45937.547002662039</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45937.547002662039</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45937.547002662039</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45937.547002662039</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45937.547002662039</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45937.547002662039</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45937.547002662039</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45937.547002662039</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45937.547002662039</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45937.547002662039</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45937.547002662039</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45937.547002662039</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45937.547002662039</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45937.547002662039</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45937.547002662039</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45937.547002662039</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45937.547002662039</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45937.547002662039</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45937.547002662039</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45937.547002662039</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45937.547002662039</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45937.547002662039</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45937.547002662039</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45937.547002662039</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45937.547002662039</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45937.547002662039</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45937.547002662039</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45937.547002662039</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45937.547002662039</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45937.547002662039</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45937.547002662039</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45937.547002662039</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45937.547002662039</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45937.547002662039</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45937.547002662039</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45937.547002662039</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45937.547002662039</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45937.547002662039</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45937.547002662039</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45937.547002662039</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45937.547002662039</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45937.547002662039</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45937.547002662039</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45937.547002662039</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45937.547002662039</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45937.547002662039</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45937.547002662039</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45937.547002662039</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45937.547002662039</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45937.547002662039</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45937.547002662039</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45937.547002662039</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45937.547002662039</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45937.547002662039</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45937.547002662039</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45937.547002662039</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45937.547002662039</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45937.547002662039</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45937.547002662039</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45937.547002662039</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45937.547002662039</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45937.547002662039</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45937.547002662039</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45937.547002662039</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45937.547002662039</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45937.547002662039</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45937.547002662039</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45937.547002662039</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45937.547002662039</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45937.547002662039</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45937.547002662039</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45937.547002662039</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45937.547002662039</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45937.547002662039</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45937.547002662039</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45937.547002662039</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45937.547002662039</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45937.547002662039</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45937.547002662039</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45937.547002662039</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45937.547002662039</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45937.547002662039</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45937.547002662039</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45937.547002662039</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45937.547002662039</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45937.547002662039</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45937.547002662039</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45937.547002662039</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45937.547002662039</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45937.547002662039</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45937.547002662039</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45937.547002662039</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45937.547002662039</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45937.547002662039</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45937.547002662039</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45937.547002662039</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45937.547002662039</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45937.547002662039</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45937.547002662039</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45937.547002662039</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45937.547002662039</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45937.547002662039</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45937.547002662039</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45937.547002662039</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45937.547002662039</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45937.547002662039</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45937.547002662039</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45937.547002662039</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45937.547002662039</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45937.547002662039</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45937.547002662039</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45937.547002662039</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45937.547002662039</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45937.547002662039</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45937.547002662039</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45937.547002662039</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45937.547002662039</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45937.547002662039</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45937.547002662039</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45937.547002662039</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45937.547002662039</v>
      </c>
      <c r="H475" s="137"/>
      <c r="I475" s="133" t="str">
        <f>IFERROR(VLOOKUP(D475,DB!A:F,6,0),"")</f>
        <v/>
      </c>
      <c r="J475" s="133" t="str">
        <f>IFERROR(VLOOKUP(D475,DB!A:G,7,0),"")</f>
        <v/>
      </c>
      <c r="K475" s="140"/>
      <c r="L475" s="135" t="str">
        <f>IFERROR(VLOOKUP(D475,DB!A:I,9,0),"")</f>
        <v/>
      </c>
    </row>
    <row r="476" spans="1:12" ht="15" customHeight="1">
      <c r="A476" s="133"/>
      <c r="B476" s="133" t="str">
        <f>IFERROR(VLOOKUP(D476,DB!A:K,11,0),"")</f>
        <v/>
      </c>
      <c r="C476" s="134"/>
      <c r="D476" s="135"/>
      <c r="E476" s="136"/>
      <c r="F476" s="137"/>
      <c r="G476" s="139">
        <f ca="1">IFERROR(NOW()-F476,"")</f>
        <v>45937.547002662039</v>
      </c>
      <c r="H476" s="137"/>
      <c r="I476" s="133" t="str">
        <f>IFERROR(VLOOKUP(D476,DB!A:F,6,0),"")</f>
        <v/>
      </c>
      <c r="J476" s="133" t="str">
        <f>IFERROR(VLOOKUP(D476,DB!A:G,7,0),"")</f>
        <v/>
      </c>
      <c r="K476" s="140"/>
      <c r="L476" s="135" t="str">
        <f>IFERROR(VLOOKUP(D476,DB!A:I,9,0),"")</f>
        <v/>
      </c>
    </row>
    <row r="477" spans="1:12" ht="15" customHeight="1">
      <c r="A477" s="133"/>
      <c r="B477" s="133" t="str">
        <f>IFERROR(VLOOKUP(D477,DB!A:K,11,0),"")</f>
        <v/>
      </c>
      <c r="C477" s="134"/>
      <c r="D477" s="135"/>
      <c r="E477" s="136"/>
      <c r="F477" s="137"/>
      <c r="G477" s="139">
        <f ca="1">IFERROR(NOW()-F477,"")</f>
        <v>45937.547002662039</v>
      </c>
      <c r="H477" s="137"/>
      <c r="I477" s="133" t="str">
        <f>IFERROR(VLOOKUP(D477,DB!A:F,6,0),"")</f>
        <v/>
      </c>
      <c r="J477" s="133" t="str">
        <f>IFERROR(VLOOKUP(D477,DB!A:G,7,0),"")</f>
        <v/>
      </c>
      <c r="K477" s="140"/>
      <c r="L477" s="135" t="str">
        <f>IFERROR(VLOOKUP(D477,DB!A:I,9,0),"")</f>
        <v/>
      </c>
    </row>
    <row r="478" spans="1:12" ht="15" customHeight="1">
      <c r="A478" s="133"/>
      <c r="B478" s="133" t="str">
        <f>IFERROR(VLOOKUP(D478,DB!A:K,11,0),"")</f>
        <v/>
      </c>
      <c r="C478" s="134"/>
      <c r="D478" s="135"/>
      <c r="E478" s="136"/>
      <c r="F478" s="137"/>
      <c r="G478" s="139">
        <f ca="1">IFERROR(NOW()-F478,"")</f>
        <v>45937.547002662039</v>
      </c>
      <c r="H478" s="137"/>
      <c r="I478" s="133" t="str">
        <f>IFERROR(VLOOKUP(D478,DB!A:F,6,0),"")</f>
        <v/>
      </c>
      <c r="J478" s="133" t="str">
        <f>IFERROR(VLOOKUP(D478,DB!A:G,7,0),"")</f>
        <v/>
      </c>
      <c r="K478" s="140"/>
      <c r="L478" s="135" t="str">
        <f>IFERROR(VLOOKUP(D478,DB!A:I,9,0),"")</f>
        <v/>
      </c>
    </row>
    <row r="479" spans="1:12" ht="15" customHeight="1">
      <c r="A479" s="141"/>
      <c r="B479" s="141" t="str">
        <f>IFERROR(VLOOKUP(D479,DB!A:K,11,0),"")</f>
        <v/>
      </c>
      <c r="C479" s="142"/>
      <c r="D479" s="143"/>
      <c r="E479" s="144"/>
      <c r="F479" s="145"/>
      <c r="G479" s="146">
        <f ca="1">IFERROR(NOW()-F479,"")</f>
        <v>45937.547002662039</v>
      </c>
      <c r="H479" s="145"/>
      <c r="I479" s="141" t="str">
        <f>IFERROR(VLOOKUP(D479,DB!A:F,6,0),"")</f>
        <v/>
      </c>
      <c r="J479" s="141" t="str">
        <f>IFERROR(VLOOKUP(D479,DB!A:G,7,0),"")</f>
        <v/>
      </c>
      <c r="K479" s="147"/>
      <c r="L479" s="143" t="str">
        <f>IFERROR(VLOOKUP(D479,DB!A:I,9,0),"")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45.71494247685041</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38967</v>
      </c>
      <c r="F3" s="38">
        <v>45926.188877314817</v>
      </c>
      <c r="G3" s="39">
        <f ca="1">IFERROR(NOW()-F3,"-")</f>
        <v>11.358125347222085</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2</v>
      </c>
      <c r="D4" s="37" t="s">
        <v>37362</v>
      </c>
      <c r="E4" s="37" t="s">
        <v>38967</v>
      </c>
      <c r="F4" s="38">
        <v>45937.405081018522</v>
      </c>
      <c r="G4" s="39">
        <f ca="1">IFERROR(NOW()-F4,"-")</f>
        <v>0.14192164351698011</v>
      </c>
      <c r="H4" s="38">
        <v>45937.391967592594</v>
      </c>
      <c r="I4" s="37" t="str">
        <f>IFERROR(VLOOKUP(D4,DB!A:F,6,0),"")</f>
        <v>Generator-SG</v>
      </c>
      <c r="J4" s="37" t="str">
        <f>IFERROR(VLOOKUP(D4,DB!A:G,7,0),"")</f>
        <v>Vandalized</v>
      </c>
      <c r="K4" s="37" t="s">
        <v>39069</v>
      </c>
      <c r="L4" s="37" t="str">
        <f>IFERROR(VLOOKUP(D4,DB!A:I,9,0),"")</f>
        <v>Latis</v>
      </c>
      <c r="M4" s="128"/>
    </row>
    <row r="5" spans="1:13" ht="30.75">
      <c r="A5" s="37" t="s">
        <v>39070</v>
      </c>
      <c r="B5" s="37" t="str">
        <f>IFERROR(VLOOKUP(D5,DB!A:K,11,0),"")</f>
        <v>R5</v>
      </c>
      <c r="C5" s="37">
        <v>4</v>
      </c>
      <c r="D5" s="37" t="s">
        <v>38480</v>
      </c>
      <c r="E5" s="37" t="s">
        <v>38967</v>
      </c>
      <c r="F5" s="38">
        <v>45937.527129629627</v>
      </c>
      <c r="G5" s="39">
        <f ca="1">IFERROR(NOW()-F5,"-")</f>
        <v>1.9873032411851455E-2</v>
      </c>
      <c r="H5" s="38">
        <v>45937.518321759257</v>
      </c>
      <c r="I5" s="37" t="str">
        <f>IFERROR(VLOOKUP(D5,DB!A:F,6,0),"")</f>
        <v>SCECO</v>
      </c>
      <c r="J5" s="37" t="str">
        <f>IFERROR(VLOOKUP(D5,DB!A:G,7,0),"")</f>
        <v>Haj Removal</v>
      </c>
      <c r="K5" s="37" t="s">
        <v>39071</v>
      </c>
      <c r="L5" s="37" t="str">
        <f>IFERROR(VLOOKUP(D5,DB!A:I,9,0),"")</f>
        <v>Latis</v>
      </c>
      <c r="M5" s="128"/>
    </row>
    <row r="6" spans="1:13" ht="15">
      <c r="A6" s="37"/>
      <c r="B6" s="37" t="str">
        <f>IFERROR(VLOOKUP(D6,DB!A:K,11,0),"")</f>
        <v/>
      </c>
      <c r="C6" s="37"/>
      <c r="D6"/>
      <c r="E6" s="37"/>
      <c r="F6" s="38"/>
      <c r="G6" s="39">
        <f ca="1">IFERROR(NOW()-F6,"-")</f>
        <v>45937.547002662039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45937.547002662039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45937.547002662039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45937.547002662039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45937.547002662039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45937.547002662039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45937.547002662039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45937.547002662039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45937.547002662039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45937.547002662039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45937.547002662039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45937.547002662039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45937.547002662039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45937.547002662039</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45937.547002662039</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45937.547002662039</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45937.547002662039</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45937.547002662039</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45937.547002662039</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45937.547002662039</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45937.547002662039</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45937.547002662039</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45937.547002662039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45937.547002662039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45937.547002662039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45937.547002662039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45937.547002662039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45937.547002662039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45937.547002662039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45937.547002662039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45937.547002662039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45937.547002662039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45937.547002662039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45937.547002662039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45937.547002662039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45937.547002662039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45937.547002662039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45937.547002662039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45937.547002662039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45937.547002662039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45937.547002662039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45937.547002662039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45937.547002662039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45937.547002662039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45937.547002662039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45937.547002662039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45937.547002662039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45937.547002662039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45937.547002662039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45937.547002662039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45937.547002662039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45937.547002662039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45937.547002662039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45937.547002662039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45937.547002662039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45937.547002662039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45937.547002662039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45937.547002662039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45937.547002662039</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45937.547002662039</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45937.547002662039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45937.547002662039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45937.547002662039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45937.547002662039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45937.547002662039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45937.547002662039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45937.547002662039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45937.547002662039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45937.547002662039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45937.547002662039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45937.547002662039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45937.547002662039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45937.547002662039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45937.547002662039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45937.547002662039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45937.547002662039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45937.547002662039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45937.547002662039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45937.547002662039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45937.547002662039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45937.547002662039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45937.547002662039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45937.547002662039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45937.547002662039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45937.547002662039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45937.547002662039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45937.547002662039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45937.547002662039</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45937.547002662039</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45937.547002662039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45937.547002662039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45937.547002662039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45937.547002662039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45937.547002662039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45937.547002662039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45937.547002662039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45937.547002662039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45937.547002662039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45937.547002662039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45937.547002662039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45937.547002662039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45937.547002662039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45937.547002662039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45937.547002662039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45937.547002662039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45937.547002662039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45937.547002662039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45937.547002662039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45937.547002662039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45937.547002662039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45937.547002662039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45937.547002662039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45937.547002662039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45937.547002662039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45937.547002662039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45937.547002662039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45937.547002662039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45937.547002662039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45937.547002662039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45937.547002662039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45937.547002662039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45937.547002662039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45937.547002662039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45937.547002662039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45937.547002662039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45937.547002662039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45937.547002662039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45937.547002662039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45937.547002662039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45937.547002662039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45937.547002662039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45937.547002662039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45937.547002662039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45937.547002662039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45937.547002662039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45937.547002662039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45937.547002662039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45937.547002662039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45937.547002662039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45937.547002662039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45937.547002662039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45937.547002662039</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45937.547002662039</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7"/>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10.774155439816241</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45937.547002662039</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3.6660304398174048</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2.6047572916650097</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1</v>
      </c>
      <c r="D6" s="112" t="s">
        <v>32708</v>
      </c>
      <c r="E6" s="129" t="s">
        <v>39073</v>
      </c>
      <c r="F6" s="116">
        <v>45937.446932870371</v>
      </c>
      <c r="G6" s="81">
        <f ca="1">IFERROR(NOW()-F6,"-")</f>
        <v>0.10006979166792007</v>
      </c>
      <c r="H6" s="116">
        <v>45937.397986111115</v>
      </c>
      <c r="I6" s="112" t="str">
        <f>IFERROR(VLOOKUP(D6,DB!A:F,6,0),"")</f>
        <v>SCECO</v>
      </c>
      <c r="J6" s="112" t="str">
        <f>IFERROR(VLOOKUP(D6,DB!A:G,7,0),"")</f>
        <v>Dead</v>
      </c>
      <c r="K6" s="117" t="s">
        <v>39079</v>
      </c>
      <c r="L6" s="118" t="str">
        <f>IFERROR(VLOOKUP(D6,DB!A:I,9,0),"")</f>
        <v>Latis</v>
      </c>
    </row>
    <row r="7" spans="1:16383" ht="31.5" customHeight="1">
      <c r="A7" s="113" t="s">
        <v>39080</v>
      </c>
      <c r="B7" s="112" t="str">
        <f>IFERROR(VLOOKUP(D7,DB!A:K,11,0),"")</f>
        <v>R6</v>
      </c>
      <c r="C7" s="114">
        <v>2</v>
      </c>
      <c r="D7" s="112" t="s">
        <v>32847</v>
      </c>
      <c r="E7" s="115" t="s">
        <v>38964</v>
      </c>
      <c r="F7" s="116">
        <v>45937.498900462961</v>
      </c>
      <c r="G7" s="81">
        <f ca="1">IFERROR(NOW()-F7,"-")</f>
        <v>4.810219907813007E-2</v>
      </c>
      <c r="H7" s="116">
        <v>45937.477210648147</v>
      </c>
      <c r="I7" s="112" t="str">
        <f>IFERROR(VLOOKUP(D7,DB!A:F,6,0),"")</f>
        <v>SCECO</v>
      </c>
      <c r="J7" s="112" t="str">
        <f>IFERROR(VLOOKUP(D7,DB!A:G,7,0),"")</f>
        <v>Dead</v>
      </c>
      <c r="K7" s="117" t="s">
        <v>39081</v>
      </c>
      <c r="L7" s="118" t="str">
        <f>IFERROR(VLOOKUP(D7,DB!A:I,9,0),"")</f>
        <v>Latis</v>
      </c>
    </row>
    <row r="8" spans="1:16383" ht="31.5" customHeight="1">
      <c r="A8" s="113"/>
      <c r="B8" s="112" t="str">
        <f>IFERROR(VLOOKUP(D8,DB!A:K,11,0),"")</f>
        <v/>
      </c>
      <c r="C8" s="114"/>
      <c r="D8" s="112"/>
      <c r="E8" s="115"/>
      <c r="F8" s="116"/>
      <c r="G8" s="81">
        <f ca="1">IFERROR(NOW()-F8,"-")</f>
        <v>45937.547002662039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45937.547002662039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45937.547002662039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45937.547002662039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45937.547002662039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45937.547002662039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32"/>
      <c r="E14" s="115"/>
      <c r="F14" s="116"/>
      <c r="G14" s="81">
        <f ca="1">IFERROR(NOW()-F14,"-")</f>
        <v>45937.547002662039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45937.547002662039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45937.547002662039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45937.547002662039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45937.547002662039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45937.547002662039</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45937.547002662039</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45937.547002662039</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45937.547002662039</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45937.547002662039</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45937.547002662039</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45937.547002662039</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45937.547002662039</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45937.547002662039</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45937.547002662039</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45937.547002662039</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45937.547002662039</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45937.547002662039</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45937.547002662039</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45937.547002662039</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45937.547002662039</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45937.547002662039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45937.547002662039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45937.547002662039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45937.547002662039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45937.547002662039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45937.547002662039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45937.547002662039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45937.547002662039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45937.547002662039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45937.547002662039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45937.547002662039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45937.547002662039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45937.547002662039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45937.547002662039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45937.547002662039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45937.547002662039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45937.547002662039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45937.547002662039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45937.547002662039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45937.547002662039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45937.547002662039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45937.547002662039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45937.547002662039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45937.547002662039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45937.547002662039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45937.547002662039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45937.547002662039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45937.547002662039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45937.547002662039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45937.547002662039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45937.547002662039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45937.547002662039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45937.547002662039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45937.547002662039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45937.547002662039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45937.547002662039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45937.547002662039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45937.547002662039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45937.547002662039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45937.547002662039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45937.547002662039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45937.547002662039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45937.547002662039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45937.547002662039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45937.547002662039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45937.547002662039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45937.547002662039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45937.547002662039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45937.547002662039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45937.547002662039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45937.547002662039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45937.547002662039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45937.547002662039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45937.547002662039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45937.547002662039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45937.547002662039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45937.547002662039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45937.547002662039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45937.547002662039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45937.547002662039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45937.547002662039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45937.547002662039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45937.547002662039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45937.547002662039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45937.547002662039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45937.547002662039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45937.547002662039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45937.547002662039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45937.547002662039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45937.547002662039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45937.547002662039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45937.547002662039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45937.547002662039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45937.547002662039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45937.547002662039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45937.547002662039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45937.547002662039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45937.547002662039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45937.547002662039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45937.547002662039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45937.547002662039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45937.547002662039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45937.547002662039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45937.547002662039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45937.547002662039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45937.547002662039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45937.547002662039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45937.547002662039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45937.547002662039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45937.547002662039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45937.547002662039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45937.547002662039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45937.547002662039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45937.547002662039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45937.547002662039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45937.547002662039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45937.547002662039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45937.547002662039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45937.547002662039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45937.547002662039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45937.547002662039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45937.547002662039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45937.547002662039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45937.547002662039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45937.547002662039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45937.547002662039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45937.547002662039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45937.547002662039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45937.547002662039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45937.547002662039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45937.547002662039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45937.547002662039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45937.547002662039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45937.547002662039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45937.547002662039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45937.547002662039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45937.547002662039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45937.547002662039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45937.547002662039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45937.547002662039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45937.547002662039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45937.547002662039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45937.547002662039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45937.547002662039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45937.547002662039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45937.547002662039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45937.547002662039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45937.547002662039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45937.547002662039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45937.547002662039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45937.547002662039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45937.547002662039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45937.547002662039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45937.547002662039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45937.547002662039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45937.547002662039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45937.547002662039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45937.547002662039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45937.547002662039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45937.547002662039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45937.547002662039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45937.547002662039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45937.547002662039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45937.547002662039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45937.547002662039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45937.547002662039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45937.547002662039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45937.547002662039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45937.547002662039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45937.547002662039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45937.547002662039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45937.547002662039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45937.547002662039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45937.547002662039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45937.547002662039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45937.547002662039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45937.547002662039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45937.547002662039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45937.547002662039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45937.547002662039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45937.547002662039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45937.547002662039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45937.547002662039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45937.547002662039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45937.547002662039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45937.547002662039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45937.547002662039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45937.547002662039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45937.547002662039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45937.547002662039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45937.547002662039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45937.547002662039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45937.547002662039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45937.547002662039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45937.547002662039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45937.547002662039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45937.547002662039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45937.547002662039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45937.547002662039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45937.547002662039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45937.547002662039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45937.547002662039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45937.547002662039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45937.547002662039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45937.547002662039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45937.547002662039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45937.547002662039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45937.547002662039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45937.547002662039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45937.547002662039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45937.547002662039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45937.547002662039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45937.547002662039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45937.547002662039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45937.547002662039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45937.547002662039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45937.547002662039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45937.547002662039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45937.547002662039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45937.547002662039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45937.547002662039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45937.547002662039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45937.547002662039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45937.547002662039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45937.547002662039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45937.547002662039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45937.547002662039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45937.547002662039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45937.547002662039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45937.547002662039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45937.547002662039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45937.547002662039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45937.547002662039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45937.547002662039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45937.547002662039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45937.547002662039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45937.547002662039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45937.547002662039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45937.547002662039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45937.547002662039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45937.547002662039</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45937.547002662039</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45937.547002662039</v>
      </c>
      <c r="H257" s="116"/>
      <c r="I257" s="112" t="str">
        <f>IFERROR(VLOOKUP(D257,DB!A:F,6,0),"")</f>
        <v/>
      </c>
      <c r="J257" s="111" t="str">
        <f>IFERROR(VLOOKUP(D257,DB!A:G,7,0),"")</f>
        <v/>
      </c>
      <c r="K257" s="117"/>
      <c r="L257" s="118" t="str">
        <f>IFERROR(VLOOKUP(D257,DB!A:I,9,0),"")</f>
        <v/>
      </c>
    </row>
  </sheetData>
  <dataValidations count="2">
    <dataValidation allowBlank="1" showInputMessage="1" showErrorMessage="1" sqref="E1" xr:uid="{380493DB-286A-4683-AF55-C78F04945A49}"/>
    <dataValidation type="list" allowBlank="1" showInputMessage="1" showErrorMessage="1" sqref="E3 E5 E7:E2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2025-10-07T10:08:27Z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